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4240" windowHeight="13740"/>
  </bookViews>
  <sheets>
    <sheet name="C.2" sheetId="14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C.3.4" sheetId="12" r:id="rId10"/>
    <sheet name="C.4.4" sheetId="13" r:id="rId11"/>
    <sheet name="B.1" sheetId="15" r:id="rId12"/>
    <sheet name="B.2" sheetId="16" r:id="rId13"/>
    <sheet name="B.2.1" sheetId="17" r:id="rId14"/>
    <sheet name="B.2.2" sheetId="18" r:id="rId15"/>
    <sheet name="B.2.3" sheetId="19" r:id="rId16"/>
    <sheet name="B.2.4" sheetId="20" r:id="rId17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  <definedName name="_xlnm.Print_Area" localSheetId="11">B.1!$A$1:$O$40</definedName>
  </definedNames>
  <calcPr calcId="145621"/>
</workbook>
</file>

<file path=xl/calcChain.xml><?xml version="1.0" encoding="utf-8"?>
<calcChain xmlns="http://schemas.openxmlformats.org/spreadsheetml/2006/main">
  <c r="M81" i="20" l="1"/>
  <c r="M77" i="20" s="1"/>
  <c r="L81" i="20"/>
  <c r="K81" i="20"/>
  <c r="J81" i="20"/>
  <c r="I81" i="20"/>
  <c r="I77" i="20" s="1"/>
  <c r="H81" i="20"/>
  <c r="G81" i="20"/>
  <c r="F81" i="20"/>
  <c r="E81" i="20"/>
  <c r="E77" i="20" s="1"/>
  <c r="M78" i="20"/>
  <c r="L78" i="20"/>
  <c r="K78" i="20"/>
  <c r="J78" i="20"/>
  <c r="J77" i="20" s="1"/>
  <c r="I78" i="20"/>
  <c r="H78" i="20"/>
  <c r="G78" i="20"/>
  <c r="F78" i="20"/>
  <c r="F77" i="20" s="1"/>
  <c r="E78" i="20"/>
  <c r="L77" i="20"/>
  <c r="K77" i="20"/>
  <c r="H77" i="20"/>
  <c r="G77" i="20"/>
  <c r="M73" i="20"/>
  <c r="L73" i="20"/>
  <c r="K73" i="20"/>
  <c r="J73" i="20"/>
  <c r="I73" i="20"/>
  <c r="H73" i="20"/>
  <c r="G73" i="20"/>
  <c r="F73" i="20"/>
  <c r="E73" i="20"/>
  <c r="M68" i="20"/>
  <c r="M64" i="20" s="1"/>
  <c r="L68" i="20"/>
  <c r="K68" i="20"/>
  <c r="J68" i="20"/>
  <c r="I68" i="20"/>
  <c r="I64" i="20" s="1"/>
  <c r="H68" i="20"/>
  <c r="G68" i="20"/>
  <c r="F68" i="20"/>
  <c r="E68" i="20"/>
  <c r="E64" i="20" s="1"/>
  <c r="M65" i="20"/>
  <c r="L65" i="20"/>
  <c r="K65" i="20"/>
  <c r="J65" i="20"/>
  <c r="J64" i="20" s="1"/>
  <c r="I65" i="20"/>
  <c r="H65" i="20"/>
  <c r="G65" i="20"/>
  <c r="F65" i="20"/>
  <c r="F64" i="20" s="1"/>
  <c r="E65" i="20"/>
  <c r="L64" i="20"/>
  <c r="K64" i="20"/>
  <c r="H64" i="20"/>
  <c r="G64" i="20"/>
  <c r="M59" i="20"/>
  <c r="L59" i="20"/>
  <c r="K59" i="20"/>
  <c r="J59" i="20"/>
  <c r="I59" i="20"/>
  <c r="H59" i="20"/>
  <c r="G59" i="20"/>
  <c r="F59" i="20"/>
  <c r="E59" i="20"/>
  <c r="M56" i="20"/>
  <c r="M52" i="20" s="1"/>
  <c r="L56" i="20"/>
  <c r="K56" i="20"/>
  <c r="J56" i="20"/>
  <c r="I56" i="20"/>
  <c r="I52" i="20" s="1"/>
  <c r="H56" i="20"/>
  <c r="G56" i="20"/>
  <c r="F56" i="20"/>
  <c r="E56" i="20"/>
  <c r="E52" i="20" s="1"/>
  <c r="M53" i="20"/>
  <c r="L53" i="20"/>
  <c r="K53" i="20"/>
  <c r="J53" i="20"/>
  <c r="J52" i="20" s="1"/>
  <c r="I53" i="20"/>
  <c r="H53" i="20"/>
  <c r="G53" i="20"/>
  <c r="F53" i="20"/>
  <c r="F52" i="20" s="1"/>
  <c r="F51" i="20" s="1"/>
  <c r="E53" i="20"/>
  <c r="L52" i="20"/>
  <c r="K52" i="20"/>
  <c r="K51" i="20" s="1"/>
  <c r="H52" i="20"/>
  <c r="G52" i="20"/>
  <c r="G51" i="20" s="1"/>
  <c r="L51" i="20"/>
  <c r="H51" i="20"/>
  <c r="M47" i="20"/>
  <c r="M4" i="20" s="1"/>
  <c r="L47" i="20"/>
  <c r="K47" i="20"/>
  <c r="J47" i="20"/>
  <c r="I47" i="20"/>
  <c r="I4" i="20" s="1"/>
  <c r="H47" i="20"/>
  <c r="G47" i="20"/>
  <c r="F47" i="20"/>
  <c r="E47" i="20"/>
  <c r="E4" i="20" s="1"/>
  <c r="M8" i="20"/>
  <c r="L8" i="20"/>
  <c r="K8" i="20"/>
  <c r="J8" i="20"/>
  <c r="J4" i="20" s="1"/>
  <c r="I8" i="20"/>
  <c r="H8" i="20"/>
  <c r="G8" i="20"/>
  <c r="F8" i="20"/>
  <c r="F4" i="20" s="1"/>
  <c r="E8" i="20"/>
  <c r="M5" i="20"/>
  <c r="L5" i="20"/>
  <c r="K5" i="20"/>
  <c r="K4" i="20" s="1"/>
  <c r="K92" i="20" s="1"/>
  <c r="J5" i="20"/>
  <c r="I5" i="20"/>
  <c r="H5" i="20"/>
  <c r="G5" i="20"/>
  <c r="G4" i="20" s="1"/>
  <c r="G92" i="20" s="1"/>
  <c r="F5" i="20"/>
  <c r="E5" i="20"/>
  <c r="L4" i="20"/>
  <c r="L92" i="20" s="1"/>
  <c r="H4" i="20"/>
  <c r="H92" i="20" s="1"/>
  <c r="M81" i="19"/>
  <c r="L81" i="19"/>
  <c r="K81" i="19"/>
  <c r="J81" i="19"/>
  <c r="J77" i="19" s="1"/>
  <c r="I81" i="19"/>
  <c r="H81" i="19"/>
  <c r="G81" i="19"/>
  <c r="F81" i="19"/>
  <c r="F77" i="19" s="1"/>
  <c r="E81" i="19"/>
  <c r="M78" i="19"/>
  <c r="L78" i="19"/>
  <c r="K78" i="19"/>
  <c r="K77" i="19" s="1"/>
  <c r="J78" i="19"/>
  <c r="I78" i="19"/>
  <c r="H78" i="19"/>
  <c r="G78" i="19"/>
  <c r="G77" i="19" s="1"/>
  <c r="F78" i="19"/>
  <c r="E78" i="19"/>
  <c r="M77" i="19"/>
  <c r="L77" i="19"/>
  <c r="I77" i="19"/>
  <c r="H77" i="19"/>
  <c r="E77" i="19"/>
  <c r="M73" i="19"/>
  <c r="L73" i="19"/>
  <c r="K73" i="19"/>
  <c r="J73" i="19"/>
  <c r="I73" i="19"/>
  <c r="H73" i="19"/>
  <c r="G73" i="19"/>
  <c r="F73" i="19"/>
  <c r="E73" i="19"/>
  <c r="M68" i="19"/>
  <c r="L68" i="19"/>
  <c r="K68" i="19"/>
  <c r="J68" i="19"/>
  <c r="J64" i="19" s="1"/>
  <c r="I68" i="19"/>
  <c r="H68" i="19"/>
  <c r="G68" i="19"/>
  <c r="F68" i="19"/>
  <c r="F64" i="19" s="1"/>
  <c r="E68" i="19"/>
  <c r="M65" i="19"/>
  <c r="L65" i="19"/>
  <c r="K65" i="19"/>
  <c r="K64" i="19" s="1"/>
  <c r="J65" i="19"/>
  <c r="I65" i="19"/>
  <c r="H65" i="19"/>
  <c r="G65" i="19"/>
  <c r="G64" i="19" s="1"/>
  <c r="F65" i="19"/>
  <c r="E65" i="19"/>
  <c r="M64" i="19"/>
  <c r="L64" i="19"/>
  <c r="I64" i="19"/>
  <c r="H64" i="19"/>
  <c r="E64" i="19"/>
  <c r="M59" i="19"/>
  <c r="L59" i="19"/>
  <c r="K59" i="19"/>
  <c r="J59" i="19"/>
  <c r="I59" i="19"/>
  <c r="H59" i="19"/>
  <c r="G59" i="19"/>
  <c r="F59" i="19"/>
  <c r="E59" i="19"/>
  <c r="M56" i="19"/>
  <c r="L56" i="19"/>
  <c r="K56" i="19"/>
  <c r="J56" i="19"/>
  <c r="J52" i="19" s="1"/>
  <c r="J51" i="19" s="1"/>
  <c r="I56" i="19"/>
  <c r="H56" i="19"/>
  <c r="G56" i="19"/>
  <c r="F56" i="19"/>
  <c r="F52" i="19" s="1"/>
  <c r="F51" i="19" s="1"/>
  <c r="E56" i="19"/>
  <c r="M53" i="19"/>
  <c r="L53" i="19"/>
  <c r="K53" i="19"/>
  <c r="K52" i="19" s="1"/>
  <c r="K51" i="19" s="1"/>
  <c r="J53" i="19"/>
  <c r="I53" i="19"/>
  <c r="H53" i="19"/>
  <c r="G53" i="19"/>
  <c r="G52" i="19" s="1"/>
  <c r="G51" i="19" s="1"/>
  <c r="F53" i="19"/>
  <c r="E53" i="19"/>
  <c r="M52" i="19"/>
  <c r="L52" i="19"/>
  <c r="L51" i="19" s="1"/>
  <c r="I52" i="19"/>
  <c r="H52" i="19"/>
  <c r="H51" i="19" s="1"/>
  <c r="E52" i="19"/>
  <c r="M51" i="19"/>
  <c r="I51" i="19"/>
  <c r="E51" i="19"/>
  <c r="M47" i="19"/>
  <c r="L47" i="19"/>
  <c r="K47" i="19"/>
  <c r="J47" i="19"/>
  <c r="J4" i="19" s="1"/>
  <c r="J92" i="19" s="1"/>
  <c r="I47" i="19"/>
  <c r="H47" i="19"/>
  <c r="G47" i="19"/>
  <c r="F47" i="19"/>
  <c r="F4" i="19" s="1"/>
  <c r="F92" i="19" s="1"/>
  <c r="E47" i="19"/>
  <c r="M8" i="19"/>
  <c r="L8" i="19"/>
  <c r="K8" i="19"/>
  <c r="K4" i="19" s="1"/>
  <c r="K92" i="19" s="1"/>
  <c r="J8" i="19"/>
  <c r="I8" i="19"/>
  <c r="H8" i="19"/>
  <c r="G8" i="19"/>
  <c r="G4" i="19" s="1"/>
  <c r="G92" i="19" s="1"/>
  <c r="F8" i="19"/>
  <c r="E8" i="19"/>
  <c r="M5" i="19"/>
  <c r="L5" i="19"/>
  <c r="L4" i="19" s="1"/>
  <c r="L92" i="19" s="1"/>
  <c r="K5" i="19"/>
  <c r="J5" i="19"/>
  <c r="I5" i="19"/>
  <c r="H5" i="19"/>
  <c r="H4" i="19" s="1"/>
  <c r="H92" i="19" s="1"/>
  <c r="G5" i="19"/>
  <c r="F5" i="19"/>
  <c r="E5" i="19"/>
  <c r="M4" i="19"/>
  <c r="M92" i="19" s="1"/>
  <c r="I4" i="19"/>
  <c r="I92" i="19" s="1"/>
  <c r="E4" i="19"/>
  <c r="E92" i="19" s="1"/>
  <c r="M81" i="18"/>
  <c r="L81" i="18"/>
  <c r="K81" i="18"/>
  <c r="K77" i="18" s="1"/>
  <c r="J81" i="18"/>
  <c r="I81" i="18"/>
  <c r="H81" i="18"/>
  <c r="G81" i="18"/>
  <c r="G77" i="18" s="1"/>
  <c r="F81" i="18"/>
  <c r="E81" i="18"/>
  <c r="M78" i="18"/>
  <c r="L78" i="18"/>
  <c r="L77" i="18" s="1"/>
  <c r="K78" i="18"/>
  <c r="J78" i="18"/>
  <c r="I78" i="18"/>
  <c r="H78" i="18"/>
  <c r="H77" i="18" s="1"/>
  <c r="G78" i="18"/>
  <c r="F78" i="18"/>
  <c r="E78" i="18"/>
  <c r="M77" i="18"/>
  <c r="J77" i="18"/>
  <c r="I77" i="18"/>
  <c r="F77" i="18"/>
  <c r="E77" i="18"/>
  <c r="M73" i="18"/>
  <c r="L73" i="18"/>
  <c r="K73" i="18"/>
  <c r="J73" i="18"/>
  <c r="I73" i="18"/>
  <c r="H73" i="18"/>
  <c r="G73" i="18"/>
  <c r="F73" i="18"/>
  <c r="E73" i="18"/>
  <c r="M68" i="18"/>
  <c r="L68" i="18"/>
  <c r="K68" i="18"/>
  <c r="K64" i="18" s="1"/>
  <c r="J68" i="18"/>
  <c r="I68" i="18"/>
  <c r="H68" i="18"/>
  <c r="G68" i="18"/>
  <c r="G64" i="18" s="1"/>
  <c r="F68" i="18"/>
  <c r="E68" i="18"/>
  <c r="M65" i="18"/>
  <c r="L65" i="18"/>
  <c r="L64" i="18" s="1"/>
  <c r="K65" i="18"/>
  <c r="J65" i="18"/>
  <c r="I65" i="18"/>
  <c r="H65" i="18"/>
  <c r="H64" i="18" s="1"/>
  <c r="G65" i="18"/>
  <c r="F65" i="18"/>
  <c r="E65" i="18"/>
  <c r="M64" i="18"/>
  <c r="J64" i="18"/>
  <c r="I64" i="18"/>
  <c r="F64" i="18"/>
  <c r="E64" i="18"/>
  <c r="M59" i="18"/>
  <c r="L59" i="18"/>
  <c r="K59" i="18"/>
  <c r="J59" i="18"/>
  <c r="I59" i="18"/>
  <c r="H59" i="18"/>
  <c r="G59" i="18"/>
  <c r="F59" i="18"/>
  <c r="F51" i="18" s="1"/>
  <c r="E59" i="18"/>
  <c r="M56" i="18"/>
  <c r="L56" i="18"/>
  <c r="K56" i="18"/>
  <c r="K52" i="18" s="1"/>
  <c r="K51" i="18" s="1"/>
  <c r="J56" i="18"/>
  <c r="I56" i="18"/>
  <c r="H56" i="18"/>
  <c r="G56" i="18"/>
  <c r="G52" i="18" s="1"/>
  <c r="G51" i="18" s="1"/>
  <c r="F56" i="18"/>
  <c r="E56" i="18"/>
  <c r="M53" i="18"/>
  <c r="L53" i="18"/>
  <c r="L52" i="18" s="1"/>
  <c r="L51" i="18" s="1"/>
  <c r="K53" i="18"/>
  <c r="J53" i="18"/>
  <c r="I53" i="18"/>
  <c r="H53" i="18"/>
  <c r="H52" i="18" s="1"/>
  <c r="H51" i="18" s="1"/>
  <c r="G53" i="18"/>
  <c r="F53" i="18"/>
  <c r="E53" i="18"/>
  <c r="M52" i="18"/>
  <c r="M51" i="18" s="1"/>
  <c r="J52" i="18"/>
  <c r="I52" i="18"/>
  <c r="I51" i="18" s="1"/>
  <c r="F52" i="18"/>
  <c r="E52" i="18"/>
  <c r="E51" i="18" s="1"/>
  <c r="J51" i="18"/>
  <c r="M47" i="18"/>
  <c r="L47" i="18"/>
  <c r="K47" i="18"/>
  <c r="K4" i="18" s="1"/>
  <c r="K92" i="18" s="1"/>
  <c r="J47" i="18"/>
  <c r="I47" i="18"/>
  <c r="H47" i="18"/>
  <c r="G47" i="18"/>
  <c r="G4" i="18" s="1"/>
  <c r="G92" i="18" s="1"/>
  <c r="F47" i="18"/>
  <c r="E47" i="18"/>
  <c r="M8" i="18"/>
  <c r="L8" i="18"/>
  <c r="L4" i="18" s="1"/>
  <c r="L92" i="18" s="1"/>
  <c r="K8" i="18"/>
  <c r="J8" i="18"/>
  <c r="I8" i="18"/>
  <c r="H8" i="18"/>
  <c r="H4" i="18" s="1"/>
  <c r="H92" i="18" s="1"/>
  <c r="G8" i="18"/>
  <c r="F8" i="18"/>
  <c r="E8" i="18"/>
  <c r="M5" i="18"/>
  <c r="M4" i="18" s="1"/>
  <c r="M92" i="18" s="1"/>
  <c r="L5" i="18"/>
  <c r="K5" i="18"/>
  <c r="J5" i="18"/>
  <c r="I5" i="18"/>
  <c r="I4" i="18" s="1"/>
  <c r="I92" i="18" s="1"/>
  <c r="H5" i="18"/>
  <c r="G5" i="18"/>
  <c r="F5" i="18"/>
  <c r="E5" i="18"/>
  <c r="E4" i="18" s="1"/>
  <c r="E92" i="18" s="1"/>
  <c r="J4" i="18"/>
  <c r="F4" i="18"/>
  <c r="M81" i="17"/>
  <c r="L81" i="17"/>
  <c r="L77" i="17" s="1"/>
  <c r="K81" i="17"/>
  <c r="J81" i="17"/>
  <c r="I81" i="17"/>
  <c r="H81" i="17"/>
  <c r="H77" i="17" s="1"/>
  <c r="G81" i="17"/>
  <c r="F81" i="17"/>
  <c r="E81" i="17"/>
  <c r="M78" i="17"/>
  <c r="M77" i="17" s="1"/>
  <c r="L78" i="17"/>
  <c r="K78" i="17"/>
  <c r="J78" i="17"/>
  <c r="I78" i="17"/>
  <c r="I77" i="17" s="1"/>
  <c r="H78" i="17"/>
  <c r="G78" i="17"/>
  <c r="F78" i="17"/>
  <c r="E78" i="17"/>
  <c r="E77" i="17" s="1"/>
  <c r="K77" i="17"/>
  <c r="J77" i="17"/>
  <c r="G77" i="17"/>
  <c r="F77" i="17"/>
  <c r="M73" i="17"/>
  <c r="L73" i="17"/>
  <c r="K73" i="17"/>
  <c r="J73" i="17"/>
  <c r="I73" i="17"/>
  <c r="H73" i="17"/>
  <c r="G73" i="17"/>
  <c r="F73" i="17"/>
  <c r="E73" i="17"/>
  <c r="M68" i="17"/>
  <c r="L68" i="17"/>
  <c r="L64" i="17" s="1"/>
  <c r="K68" i="17"/>
  <c r="J68" i="17"/>
  <c r="I68" i="17"/>
  <c r="H68" i="17"/>
  <c r="H64" i="17" s="1"/>
  <c r="G68" i="17"/>
  <c r="F68" i="17"/>
  <c r="E68" i="17"/>
  <c r="M65" i="17"/>
  <c r="M64" i="17" s="1"/>
  <c r="L65" i="17"/>
  <c r="K65" i="17"/>
  <c r="J65" i="17"/>
  <c r="I65" i="17"/>
  <c r="I64" i="17" s="1"/>
  <c r="H65" i="17"/>
  <c r="G65" i="17"/>
  <c r="F65" i="17"/>
  <c r="E65" i="17"/>
  <c r="E64" i="17" s="1"/>
  <c r="K64" i="17"/>
  <c r="J64" i="17"/>
  <c r="G64" i="17"/>
  <c r="F64" i="17"/>
  <c r="M59" i="17"/>
  <c r="L59" i="17"/>
  <c r="K59" i="17"/>
  <c r="K51" i="17" s="1"/>
  <c r="J59" i="17"/>
  <c r="I59" i="17"/>
  <c r="H59" i="17"/>
  <c r="G59" i="17"/>
  <c r="F59" i="17"/>
  <c r="E59" i="17"/>
  <c r="M56" i="17"/>
  <c r="L56" i="17"/>
  <c r="L52" i="17" s="1"/>
  <c r="L51" i="17" s="1"/>
  <c r="K56" i="17"/>
  <c r="J56" i="17"/>
  <c r="I56" i="17"/>
  <c r="H56" i="17"/>
  <c r="H52" i="17" s="1"/>
  <c r="H51" i="17" s="1"/>
  <c r="G56" i="17"/>
  <c r="F56" i="17"/>
  <c r="E56" i="17"/>
  <c r="M53" i="17"/>
  <c r="M52" i="17" s="1"/>
  <c r="M51" i="17" s="1"/>
  <c r="L53" i="17"/>
  <c r="K53" i="17"/>
  <c r="J53" i="17"/>
  <c r="I53" i="17"/>
  <c r="I52" i="17" s="1"/>
  <c r="I51" i="17" s="1"/>
  <c r="H53" i="17"/>
  <c r="G53" i="17"/>
  <c r="F53" i="17"/>
  <c r="E53" i="17"/>
  <c r="E52" i="17" s="1"/>
  <c r="E51" i="17" s="1"/>
  <c r="K52" i="17"/>
  <c r="J52" i="17"/>
  <c r="J51" i="17" s="1"/>
  <c r="G52" i="17"/>
  <c r="F52" i="17"/>
  <c r="F51" i="17" s="1"/>
  <c r="G51" i="17"/>
  <c r="G92" i="17" s="1"/>
  <c r="M47" i="17"/>
  <c r="L47" i="17"/>
  <c r="L4" i="17" s="1"/>
  <c r="K47" i="17"/>
  <c r="J47" i="17"/>
  <c r="I47" i="17"/>
  <c r="H47" i="17"/>
  <c r="H4" i="17" s="1"/>
  <c r="G47" i="17"/>
  <c r="F47" i="17"/>
  <c r="E47" i="17"/>
  <c r="M8" i="17"/>
  <c r="M4" i="17" s="1"/>
  <c r="L8" i="17"/>
  <c r="K8" i="17"/>
  <c r="J8" i="17"/>
  <c r="I8" i="17"/>
  <c r="I4" i="17" s="1"/>
  <c r="H8" i="17"/>
  <c r="G8" i="17"/>
  <c r="F8" i="17"/>
  <c r="E8" i="17"/>
  <c r="E4" i="17" s="1"/>
  <c r="M5" i="17"/>
  <c r="L5" i="17"/>
  <c r="K5" i="17"/>
  <c r="J5" i="17"/>
  <c r="J4" i="17" s="1"/>
  <c r="I5" i="17"/>
  <c r="H5" i="17"/>
  <c r="G5" i="17"/>
  <c r="F5" i="17"/>
  <c r="F4" i="17" s="1"/>
  <c r="E5" i="17"/>
  <c r="K4" i="17"/>
  <c r="K92" i="17" s="1"/>
  <c r="G4" i="17"/>
  <c r="M81" i="16"/>
  <c r="M77" i="16" s="1"/>
  <c r="L81" i="16"/>
  <c r="K81" i="16"/>
  <c r="J81" i="16"/>
  <c r="I81" i="16"/>
  <c r="I77" i="16" s="1"/>
  <c r="H81" i="16"/>
  <c r="G81" i="16"/>
  <c r="F81" i="16"/>
  <c r="E81" i="16"/>
  <c r="E77" i="16" s="1"/>
  <c r="M78" i="16"/>
  <c r="L78" i="16"/>
  <c r="K78" i="16"/>
  <c r="J78" i="16"/>
  <c r="J77" i="16" s="1"/>
  <c r="I78" i="16"/>
  <c r="H78" i="16"/>
  <c r="G78" i="16"/>
  <c r="F78" i="16"/>
  <c r="F77" i="16" s="1"/>
  <c r="E78" i="16"/>
  <c r="L77" i="16"/>
  <c r="K77" i="16"/>
  <c r="H77" i="16"/>
  <c r="G77" i="16"/>
  <c r="M73" i="16"/>
  <c r="L73" i="16"/>
  <c r="K73" i="16"/>
  <c r="J73" i="16"/>
  <c r="I73" i="16"/>
  <c r="H73" i="16"/>
  <c r="G73" i="16"/>
  <c r="F73" i="16"/>
  <c r="E73" i="16"/>
  <c r="M68" i="16"/>
  <c r="M64" i="16" s="1"/>
  <c r="L68" i="16"/>
  <c r="K68" i="16"/>
  <c r="J68" i="16"/>
  <c r="I68" i="16"/>
  <c r="I64" i="16" s="1"/>
  <c r="H68" i="16"/>
  <c r="G68" i="16"/>
  <c r="F68" i="16"/>
  <c r="E68" i="16"/>
  <c r="E64" i="16" s="1"/>
  <c r="M65" i="16"/>
  <c r="L65" i="16"/>
  <c r="K65" i="16"/>
  <c r="J65" i="16"/>
  <c r="J64" i="16" s="1"/>
  <c r="I65" i="16"/>
  <c r="H65" i="16"/>
  <c r="G65" i="16"/>
  <c r="F65" i="16"/>
  <c r="F64" i="16" s="1"/>
  <c r="E65" i="16"/>
  <c r="L64" i="16"/>
  <c r="K64" i="16"/>
  <c r="H64" i="16"/>
  <c r="G64" i="16"/>
  <c r="M59" i="16"/>
  <c r="L59" i="16"/>
  <c r="K59" i="16"/>
  <c r="J59" i="16"/>
  <c r="I59" i="16"/>
  <c r="H59" i="16"/>
  <c r="H51" i="16" s="1"/>
  <c r="G59" i="16"/>
  <c r="F59" i="16"/>
  <c r="E59" i="16"/>
  <c r="M56" i="16"/>
  <c r="M52" i="16" s="1"/>
  <c r="M51" i="16" s="1"/>
  <c r="L56" i="16"/>
  <c r="K56" i="16"/>
  <c r="J56" i="16"/>
  <c r="I56" i="16"/>
  <c r="I52" i="16" s="1"/>
  <c r="I51" i="16" s="1"/>
  <c r="H56" i="16"/>
  <c r="G56" i="16"/>
  <c r="F56" i="16"/>
  <c r="E56" i="16"/>
  <c r="E52" i="16" s="1"/>
  <c r="E51" i="16" s="1"/>
  <c r="M53" i="16"/>
  <c r="L53" i="16"/>
  <c r="K53" i="16"/>
  <c r="J53" i="16"/>
  <c r="J52" i="16" s="1"/>
  <c r="J51" i="16" s="1"/>
  <c r="I53" i="16"/>
  <c r="H53" i="16"/>
  <c r="G53" i="16"/>
  <c r="F53" i="16"/>
  <c r="F52" i="16" s="1"/>
  <c r="F51" i="16" s="1"/>
  <c r="E53" i="16"/>
  <c r="L52" i="16"/>
  <c r="K52" i="16"/>
  <c r="H52" i="16"/>
  <c r="G52" i="16"/>
  <c r="L51" i="16"/>
  <c r="L92" i="16" s="1"/>
  <c r="M47" i="16"/>
  <c r="M4" i="16" s="1"/>
  <c r="L47" i="16"/>
  <c r="K47" i="16"/>
  <c r="J47" i="16"/>
  <c r="I47" i="16"/>
  <c r="I4" i="16" s="1"/>
  <c r="H47" i="16"/>
  <c r="G47" i="16"/>
  <c r="F47" i="16"/>
  <c r="E47" i="16"/>
  <c r="E4" i="16" s="1"/>
  <c r="M8" i="16"/>
  <c r="L8" i="16"/>
  <c r="K8" i="16"/>
  <c r="J8" i="16"/>
  <c r="J4" i="16" s="1"/>
  <c r="I8" i="16"/>
  <c r="H8" i="16"/>
  <c r="G8" i="16"/>
  <c r="F8" i="16"/>
  <c r="F4" i="16" s="1"/>
  <c r="E8" i="16"/>
  <c r="M5" i="16"/>
  <c r="L5" i="16"/>
  <c r="K5" i="16"/>
  <c r="K4" i="16" s="1"/>
  <c r="J5" i="16"/>
  <c r="I5" i="16"/>
  <c r="H5" i="16"/>
  <c r="G5" i="16"/>
  <c r="G4" i="16" s="1"/>
  <c r="F5" i="16"/>
  <c r="E5" i="16"/>
  <c r="L4" i="16"/>
  <c r="H4" i="16"/>
  <c r="I40" i="15"/>
  <c r="M36" i="15"/>
  <c r="L36" i="15"/>
  <c r="K36" i="15"/>
  <c r="J36" i="15"/>
  <c r="I36" i="15"/>
  <c r="H36" i="15"/>
  <c r="G36" i="15"/>
  <c r="F36" i="15"/>
  <c r="E36" i="15"/>
  <c r="M31" i="15"/>
  <c r="L31" i="15"/>
  <c r="K31" i="15"/>
  <c r="J31" i="15"/>
  <c r="I31" i="15"/>
  <c r="H31" i="15"/>
  <c r="G31" i="15"/>
  <c r="F31" i="15"/>
  <c r="E31" i="15"/>
  <c r="M21" i="15"/>
  <c r="L21" i="15"/>
  <c r="K21" i="15"/>
  <c r="J21" i="15"/>
  <c r="I21" i="15"/>
  <c r="H21" i="15"/>
  <c r="G21" i="15"/>
  <c r="F21" i="15"/>
  <c r="E21" i="15"/>
  <c r="M10" i="15"/>
  <c r="M9" i="15" s="1"/>
  <c r="M40" i="15" s="1"/>
  <c r="L10" i="15"/>
  <c r="K10" i="15"/>
  <c r="J10" i="15"/>
  <c r="I10" i="15"/>
  <c r="I9" i="15" s="1"/>
  <c r="H10" i="15"/>
  <c r="G10" i="15"/>
  <c r="F10" i="15"/>
  <c r="E10" i="15"/>
  <c r="E9" i="15" s="1"/>
  <c r="E40" i="15" s="1"/>
  <c r="L9" i="15"/>
  <c r="K9" i="15"/>
  <c r="J9" i="15"/>
  <c r="H9" i="15"/>
  <c r="G9" i="15"/>
  <c r="F9" i="15"/>
  <c r="M4" i="15"/>
  <c r="L4" i="15"/>
  <c r="L40" i="15" s="1"/>
  <c r="K4" i="15"/>
  <c r="K40" i="15" s="1"/>
  <c r="J4" i="15"/>
  <c r="I4" i="15"/>
  <c r="H4" i="15"/>
  <c r="H40" i="15" s="1"/>
  <c r="G4" i="15"/>
  <c r="G40" i="15" s="1"/>
  <c r="F4" i="15"/>
  <c r="E4" i="15"/>
  <c r="K15" i="14"/>
  <c r="J15" i="14"/>
  <c r="I15" i="14"/>
  <c r="H15" i="14"/>
  <c r="G15" i="14"/>
  <c r="F15" i="14"/>
  <c r="E15" i="14"/>
  <c r="D15" i="14"/>
  <c r="C15" i="14"/>
  <c r="K4" i="14"/>
  <c r="J4" i="14"/>
  <c r="I4" i="14"/>
  <c r="H4" i="14"/>
  <c r="G4" i="14"/>
  <c r="F4" i="14"/>
  <c r="E4" i="14"/>
  <c r="D4" i="14"/>
  <c r="C4" i="14"/>
  <c r="H26" i="13"/>
  <c r="D26" i="13"/>
  <c r="K16" i="13"/>
  <c r="J16" i="13"/>
  <c r="I16" i="13"/>
  <c r="H16" i="13"/>
  <c r="G16" i="13"/>
  <c r="F16" i="13"/>
  <c r="E16" i="13"/>
  <c r="D16" i="13"/>
  <c r="C16" i="13"/>
  <c r="K8" i="13"/>
  <c r="J8" i="13"/>
  <c r="I8" i="13"/>
  <c r="H8" i="13"/>
  <c r="G8" i="13"/>
  <c r="F8" i="13"/>
  <c r="E8" i="13"/>
  <c r="D8" i="13"/>
  <c r="C8" i="13"/>
  <c r="K4" i="13"/>
  <c r="K26" i="13" s="1"/>
  <c r="J4" i="13"/>
  <c r="J26" i="13" s="1"/>
  <c r="I4" i="13"/>
  <c r="I26" i="13" s="1"/>
  <c r="H4" i="13"/>
  <c r="G4" i="13"/>
  <c r="G26" i="13" s="1"/>
  <c r="F4" i="13"/>
  <c r="F26" i="13" s="1"/>
  <c r="E4" i="13"/>
  <c r="E26" i="13" s="1"/>
  <c r="D4" i="13"/>
  <c r="C4" i="13"/>
  <c r="C26" i="13" s="1"/>
  <c r="Z20" i="12"/>
  <c r="Z19" i="12"/>
  <c r="K19" i="12"/>
  <c r="J19" i="12"/>
  <c r="I19" i="12"/>
  <c r="H19" i="12"/>
  <c r="G19" i="12"/>
  <c r="F19" i="12"/>
  <c r="E19" i="12"/>
  <c r="D19" i="12"/>
  <c r="C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Z4" i="12"/>
  <c r="J26" i="11"/>
  <c r="F26" i="11"/>
  <c r="K16" i="11"/>
  <c r="J16" i="11"/>
  <c r="I16" i="11"/>
  <c r="H16" i="11"/>
  <c r="G16" i="11"/>
  <c r="F16" i="11"/>
  <c r="E16" i="11"/>
  <c r="D16" i="11"/>
  <c r="C16" i="11"/>
  <c r="K8" i="11"/>
  <c r="J8" i="11"/>
  <c r="I8" i="11"/>
  <c r="H8" i="11"/>
  <c r="G8" i="11"/>
  <c r="F8" i="11"/>
  <c r="E8" i="11"/>
  <c r="D8" i="11"/>
  <c r="C8" i="11"/>
  <c r="K4" i="11"/>
  <c r="J4" i="11"/>
  <c r="I4" i="11"/>
  <c r="I26" i="11" s="1"/>
  <c r="H4" i="11"/>
  <c r="G4" i="11"/>
  <c r="F4" i="11"/>
  <c r="E4" i="11"/>
  <c r="E26" i="11" s="1"/>
  <c r="D4" i="11"/>
  <c r="C4" i="1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H26" i="9"/>
  <c r="D26" i="9"/>
  <c r="K16" i="9"/>
  <c r="J16" i="9"/>
  <c r="I16" i="9"/>
  <c r="H16" i="9"/>
  <c r="G16" i="9"/>
  <c r="F16" i="9"/>
  <c r="E16" i="9"/>
  <c r="D16" i="9"/>
  <c r="C16" i="9"/>
  <c r="K8" i="9"/>
  <c r="J8" i="9"/>
  <c r="I8" i="9"/>
  <c r="H8" i="9"/>
  <c r="G8" i="9"/>
  <c r="F8" i="9"/>
  <c r="E8" i="9"/>
  <c r="D8" i="9"/>
  <c r="C8" i="9"/>
  <c r="K4" i="9"/>
  <c r="K26" i="9" s="1"/>
  <c r="J4" i="9"/>
  <c r="J26" i="9" s="1"/>
  <c r="I4" i="9"/>
  <c r="I26" i="9" s="1"/>
  <c r="H4" i="9"/>
  <c r="G4" i="9"/>
  <c r="G26" i="9" s="1"/>
  <c r="F4" i="9"/>
  <c r="F26" i="9" s="1"/>
  <c r="E4" i="9"/>
  <c r="E26" i="9" s="1"/>
  <c r="D4" i="9"/>
  <c r="C4" i="9"/>
  <c r="C26" i="9" s="1"/>
  <c r="Z20" i="8"/>
  <c r="Z19" i="8"/>
  <c r="K19" i="8"/>
  <c r="J19" i="8"/>
  <c r="I19" i="8"/>
  <c r="H19" i="8"/>
  <c r="G19" i="8"/>
  <c r="F19" i="8"/>
  <c r="E19" i="8"/>
  <c r="D19" i="8"/>
  <c r="C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J26" i="7"/>
  <c r="F26" i="7"/>
  <c r="K16" i="7"/>
  <c r="J16" i="7"/>
  <c r="I16" i="7"/>
  <c r="H16" i="7"/>
  <c r="G16" i="7"/>
  <c r="F16" i="7"/>
  <c r="E16" i="7"/>
  <c r="D16" i="7"/>
  <c r="C16" i="7"/>
  <c r="K8" i="7"/>
  <c r="J8" i="7"/>
  <c r="I8" i="7"/>
  <c r="H8" i="7"/>
  <c r="G8" i="7"/>
  <c r="F8" i="7"/>
  <c r="E8" i="7"/>
  <c r="D8" i="7"/>
  <c r="C8" i="7"/>
  <c r="K4" i="7"/>
  <c r="K26" i="7" s="1"/>
  <c r="J4" i="7"/>
  <c r="I4" i="7"/>
  <c r="I26" i="7" s="1"/>
  <c r="H4" i="7"/>
  <c r="G4" i="7"/>
  <c r="G26" i="7" s="1"/>
  <c r="F4" i="7"/>
  <c r="E4" i="7"/>
  <c r="E26" i="7" s="1"/>
  <c r="D4" i="7"/>
  <c r="C4" i="7"/>
  <c r="C26" i="7" s="1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J26" i="4"/>
  <c r="F26" i="4"/>
  <c r="K16" i="4"/>
  <c r="J16" i="4"/>
  <c r="I16" i="4"/>
  <c r="H16" i="4"/>
  <c r="G16" i="4"/>
  <c r="F16" i="4"/>
  <c r="E16" i="4"/>
  <c r="D16" i="4"/>
  <c r="C16" i="4"/>
  <c r="K8" i="4"/>
  <c r="J8" i="4"/>
  <c r="I8" i="4"/>
  <c r="H8" i="4"/>
  <c r="G8" i="4"/>
  <c r="F8" i="4"/>
  <c r="E8" i="4"/>
  <c r="D8" i="4"/>
  <c r="C8" i="4"/>
  <c r="K4" i="4"/>
  <c r="K26" i="4" s="1"/>
  <c r="J4" i="4"/>
  <c r="I4" i="4"/>
  <c r="I26" i="4" s="1"/>
  <c r="H4" i="4"/>
  <c r="H26" i="4" s="1"/>
  <c r="G4" i="4"/>
  <c r="G26" i="4" s="1"/>
  <c r="F4" i="4"/>
  <c r="E4" i="4"/>
  <c r="E26" i="4" s="1"/>
  <c r="D4" i="4"/>
  <c r="D26" i="4" s="1"/>
  <c r="C4" i="4"/>
  <c r="C26" i="4" s="1"/>
  <c r="H92" i="16" l="1"/>
  <c r="D26" i="7"/>
  <c r="H26" i="7"/>
  <c r="F40" i="15"/>
  <c r="J40" i="15"/>
  <c r="G51" i="16"/>
  <c r="J92" i="18"/>
  <c r="C26" i="11"/>
  <c r="G26" i="11"/>
  <c r="K26" i="11"/>
  <c r="G92" i="16"/>
  <c r="F92" i="16"/>
  <c r="J92" i="16"/>
  <c r="E92" i="16"/>
  <c r="I92" i="16"/>
  <c r="M92" i="16"/>
  <c r="F92" i="17"/>
  <c r="J92" i="17"/>
  <c r="E92" i="17"/>
  <c r="I92" i="17"/>
  <c r="M92" i="17"/>
  <c r="H92" i="17"/>
  <c r="L92" i="17"/>
  <c r="F92" i="20"/>
  <c r="J51" i="20"/>
  <c r="J92" i="20" s="1"/>
  <c r="E51" i="20"/>
  <c r="E92" i="20" s="1"/>
  <c r="I51" i="20"/>
  <c r="I92" i="20" s="1"/>
  <c r="M51" i="20"/>
  <c r="M92" i="20" s="1"/>
  <c r="F92" i="18"/>
  <c r="D26" i="11"/>
  <c r="H26" i="11"/>
  <c r="K51" i="16"/>
  <c r="K92" i="16" s="1"/>
</calcChain>
</file>

<file path=xl/sharedStrings.xml><?xml version="1.0" encoding="utf-8"?>
<sst xmlns="http://schemas.openxmlformats.org/spreadsheetml/2006/main" count="7835" uniqueCount="179">
  <si>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</si>
  <si>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</si>
  <si>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</si>
  <si>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</si>
  <si>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</si>
  <si>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</si>
  <si>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</si>
  <si>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</si>
  <si>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</si>
  <si>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</si>
  <si>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</si>
  <si>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</si>
  <si>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</si>
  <si>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</si>
  <si>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</si>
  <si>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</si>
  <si>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</si>
  <si>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</si>
  <si>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</si>
  <si>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</si>
  <si>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</si>
  <si>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</si>
  <si>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</si>
  <si>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</si>
  <si>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</si>
  <si>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</si>
  <si>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</si>
  <si>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</si>
  <si>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</si>
  <si>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</si>
  <si>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</si>
  <si>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</si>
  <si>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</si>
  <si>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</si>
  <si>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</si>
  <si>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</si>
  <si>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</si>
  <si>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</si>
  <si>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</si>
  <si>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</si>
  <si>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</si>
  <si>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</si>
  <si>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</si>
  <si>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</si>
  <si>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</si>
  <si>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</si>
  <si>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</si>
  <si>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</si>
  <si>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</si>
  <si>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</si>
  <si>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</si>
  <si>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</si>
  <si>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</si>
  <si>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</si>
  <si>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</si>
  <si>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</si>
  <si>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</si>
  <si>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</si>
  <si>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</si>
  <si>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</si>
  <si>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</si>
  <si>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</si>
  <si>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</si>
  <si>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</si>
  <si>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</si>
  <si>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</si>
  <si>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</si>
  <si>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</si>
  <si>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</si>
  <si>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</si>
  <si>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</si>
  <si>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</si>
  <si>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</si>
  <si>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</si>
  <si>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</si>
  <si>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</si>
  <si>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</si>
  <si>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</si>
  <si>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</si>
  <si>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</si>
  <si>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</si>
  <si>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</si>
  <si>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</si>
  <si>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</si>
  <si>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</si>
  <si>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</si>
  <si>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</si>
  <si>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</si>
  <si>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</si>
  <si>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</si>
  <si>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</si>
  <si>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</si>
  <si>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</si>
  <si>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</si>
  <si>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</si>
  <si>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</si>
  <si>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</si>
  <si>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</si>
  <si>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</si>
  <si>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</si>
  <si>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</si>
  <si>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</si>
  <si>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</si>
  <si>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</si>
  <si>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</si>
  <si>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</si>
  <si>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</si>
  <si>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</si>
  <si>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</si>
  <si>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</si>
  <si>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</si>
  <si>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</si>
  <si>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</si>
  <si>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</si>
  <si>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</si>
  <si>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</si>
  <si>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</si>
  <si>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</si>
  <si>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</si>
  <si>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</si>
  <si>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</si>
  <si>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</si>
  <si>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>Table B.1: Specification of receipts: Roads And Public Works</t>
  </si>
  <si>
    <t>Table B.2: Payments and estimates by economic classification: Roads And Public Works</t>
  </si>
  <si>
    <t>1. Administration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</si>
  <si>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</si>
  <si>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</si>
  <si>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</si>
  <si>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</si>
  <si>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</si>
  <si>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</si>
  <si>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>2. Public Works Infrastructure</t>
  </si>
  <si>
    <t>3. Transport Infrastructure</t>
  </si>
  <si>
    <t>4. Community Based Programme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</si>
  <si>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</si>
  <si>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</si>
  <si>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</si>
  <si>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</si>
  <si>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</si>
  <si>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>1. Office Of The Mec</t>
  </si>
  <si>
    <t>2. Management Of The Department</t>
  </si>
  <si>
    <t>3. Corporate Support</t>
  </si>
  <si>
    <t>1. Programme Support</t>
  </si>
  <si>
    <t>2. Design</t>
  </si>
  <si>
    <t>3. Construction</t>
  </si>
  <si>
    <t>4. Maintenance</t>
  </si>
  <si>
    <t>5. Immovable Asset Management</t>
  </si>
  <si>
    <t>6. Facility Operations</t>
  </si>
  <si>
    <t>1. Programme Support Infrastructure</t>
  </si>
  <si>
    <t>2. Infrastructure Planning</t>
  </si>
  <si>
    <t>3. Infrastructure Design</t>
  </si>
  <si>
    <t>4. Construction</t>
  </si>
  <si>
    <t>5. Maintenance</t>
  </si>
  <si>
    <t>1. Programme Support Community Based</t>
  </si>
  <si>
    <t>2. Community Development</t>
  </si>
  <si>
    <t>3. Innovation And Empowerment</t>
  </si>
  <si>
    <t>4. Epwp Co-Ordination And Monitoring</t>
  </si>
  <si>
    <t>2013/14</t>
  </si>
  <si>
    <t>2012/13</t>
  </si>
  <si>
    <t>2010/11</t>
  </si>
  <si>
    <t>2011/12</t>
  </si>
  <si>
    <t>2015/16</t>
  </si>
  <si>
    <t>2014/15</t>
  </si>
  <si>
    <t>2016/17</t>
  </si>
  <si>
    <t>Table 2.2: Summary of departmental receipts collection</t>
  </si>
  <si>
    <t>Table 2.3: Summary of payments and estimates by programme: Roads And Public Works</t>
  </si>
  <si>
    <t>Table 2.4: Summary of provincial payments and estimates by economic classification: Roads And Public Works</t>
  </si>
  <si>
    <t>Table 2.10.1: Summary of payments and estimates by sub-programme: Administration</t>
  </si>
  <si>
    <t>Table 2.12.1: Summary of payments and estimates by economic classification: Administration</t>
  </si>
  <si>
    <t>Table 2.10.2: Summary of payments and estimates by sub-programme: Public Works Infrastructure</t>
  </si>
  <si>
    <t>Table 2.10.3: Summary of payments and estimates by sub-programme: Public Works Infrastructure</t>
  </si>
  <si>
    <t>Table 2.10.4: Summary of payments and estimates by sub-programme: Public Works Infrastructure</t>
  </si>
  <si>
    <t>Table 2.12.2: Summary of payments and estimates by economic classification: Public Works Infrastructure</t>
  </si>
  <si>
    <t>Table 2.12.3 : Summary of payments and estimates by economic classification: Transport Infrastructure</t>
  </si>
  <si>
    <t>Table 2.12.4: Summary of payments and estimates by economic classification: Community Based Programme</t>
  </si>
  <si>
    <t>Table B.3: Payments and estimates by economic classification: Administration</t>
  </si>
  <si>
    <t>Table B.3: Payments and estimates by economic classification: Public Works Infrastructure</t>
  </si>
  <si>
    <t>Table B.3: Payments and estimates by economic classification: Transport Infrastructure</t>
  </si>
  <si>
    <t>Table B.3: Payments and estimates by economic classification: Community Based Programme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</si>
</sst>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164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159</v>
      </c>
      <c r="D3" s="17" t="s">
        <v>160</v>
      </c>
      <c r="E3" s="17" t="s">
        <v>158</v>
      </c>
      <c r="F3" s="173" t="s">
        <v>157</v>
      </c>
      <c r="G3" s="174"/>
      <c r="H3" s="175"/>
      <c r="I3" s="17" t="s">
        <v>162</v>
      </c>
      <c r="J3" s="17" t="s">
        <v>161</v>
      </c>
      <c r="K3" s="17" t="s">
        <v>163</v>
      </c>
      <c r="Z3" s="54"/>
    </row>
    <row r="4" spans="1:27" s="14" customFormat="1" ht="12.75" customHeight="1" x14ac:dyDescent="0.25">
      <c r="A4" s="31"/>
      <c r="B4" s="58" t="s">
        <v>34</v>
      </c>
      <c r="C4" s="28">
        <f>SUM(C5:C8)</f>
        <v>0</v>
      </c>
      <c r="D4" s="28">
        <f t="shared" ref="D4:K4" si="0">SUM(D5:D8)</f>
        <v>0</v>
      </c>
      <c r="E4" s="28">
        <f t="shared" si="0"/>
        <v>0</v>
      </c>
      <c r="F4" s="27">
        <f t="shared" si="0"/>
        <v>0</v>
      </c>
      <c r="G4" s="28">
        <f t="shared" si="0"/>
        <v>0</v>
      </c>
      <c r="H4" s="29">
        <f t="shared" si="0"/>
        <v>0</v>
      </c>
      <c r="I4" s="28">
        <f t="shared" si="0"/>
        <v>0</v>
      </c>
      <c r="J4" s="28">
        <f t="shared" si="0"/>
        <v>0</v>
      </c>
      <c r="K4" s="28">
        <f t="shared" si="0"/>
        <v>0</v>
      </c>
      <c r="Z4" s="53"/>
      <c r="AA4" s="24" t="s">
        <v>7</v>
      </c>
    </row>
    <row r="5" spans="1:27" s="14" customFormat="1" ht="12.75" customHeight="1" x14ac:dyDescent="0.25">
      <c r="A5" s="31"/>
      <c r="B5" s="59" t="s">
        <v>35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Z5" s="53"/>
      <c r="AA5" s="30">
        <v>1</v>
      </c>
    </row>
    <row r="6" spans="1:27" s="14" customFormat="1" ht="12.75" customHeight="1" x14ac:dyDescent="0.25">
      <c r="A6" s="31"/>
      <c r="B6" s="59" t="s">
        <v>36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Z6" s="53"/>
      <c r="AA6" s="24" t="s">
        <v>10</v>
      </c>
    </row>
    <row r="7" spans="1:27" s="14" customFormat="1" ht="12.75" customHeight="1" x14ac:dyDescent="0.25">
      <c r="A7" s="31"/>
      <c r="B7" s="59" t="s">
        <v>37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53"/>
      <c r="AA7" s="30">
        <v>2</v>
      </c>
    </row>
    <row r="8" spans="1:27" s="14" customFormat="1" ht="12.75" customHeight="1" x14ac:dyDescent="0.25">
      <c r="A8" s="31"/>
      <c r="B8" s="59" t="s">
        <v>38</v>
      </c>
      <c r="C8" s="35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53"/>
      <c r="AA8" s="24" t="s">
        <v>13</v>
      </c>
    </row>
    <row r="9" spans="1:27" s="23" customFormat="1" ht="12.75" customHeight="1" x14ac:dyDescent="0.25">
      <c r="A9" s="18"/>
      <c r="B9" s="60" t="s">
        <v>39</v>
      </c>
      <c r="C9" s="33">
        <v>4072</v>
      </c>
      <c r="D9" s="33">
        <v>4051</v>
      </c>
      <c r="E9" s="33">
        <v>4039</v>
      </c>
      <c r="F9" s="32">
        <v>4961</v>
      </c>
      <c r="G9" s="33">
        <v>4961</v>
      </c>
      <c r="H9" s="34">
        <v>4920</v>
      </c>
      <c r="I9" s="33">
        <v>5469</v>
      </c>
      <c r="J9" s="33">
        <v>6064</v>
      </c>
      <c r="K9" s="33">
        <v>6385.3919999999989</v>
      </c>
      <c r="Z9" s="53"/>
      <c r="AA9" s="14" t="s">
        <v>30</v>
      </c>
    </row>
    <row r="10" spans="1:27" s="14" customFormat="1" ht="12.75" customHeight="1" x14ac:dyDescent="0.25">
      <c r="A10" s="25"/>
      <c r="B10" s="60" t="s">
        <v>40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/>
    </row>
    <row r="11" spans="1:27" s="14" customFormat="1" ht="12.75" customHeight="1" x14ac:dyDescent="0.25">
      <c r="A11" s="31"/>
      <c r="B11" s="60" t="s">
        <v>41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/>
    </row>
    <row r="12" spans="1:27" s="14" customFormat="1" ht="12.75" customHeight="1" x14ac:dyDescent="0.25">
      <c r="A12" s="25"/>
      <c r="B12" s="60" t="s">
        <v>42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/>
    </row>
    <row r="13" spans="1:27" s="14" customFormat="1" ht="12.75" customHeight="1" x14ac:dyDescent="0.25">
      <c r="A13" s="25"/>
      <c r="B13" s="60" t="s">
        <v>43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/>
    </row>
    <row r="14" spans="1:27" s="14" customFormat="1" ht="12.75" customHeight="1" x14ac:dyDescent="0.25">
      <c r="A14" s="31"/>
      <c r="B14" s="58" t="s">
        <v>44</v>
      </c>
      <c r="C14" s="36">
        <v>81</v>
      </c>
      <c r="D14" s="36">
        <v>298</v>
      </c>
      <c r="E14" s="36">
        <v>482</v>
      </c>
      <c r="F14" s="35">
        <v>0</v>
      </c>
      <c r="G14" s="36">
        <v>54</v>
      </c>
      <c r="H14" s="37">
        <v>95</v>
      </c>
      <c r="I14" s="36">
        <v>0</v>
      </c>
      <c r="J14" s="36">
        <v>0</v>
      </c>
      <c r="K14" s="36">
        <v>0</v>
      </c>
      <c r="Z14" s="53"/>
    </row>
    <row r="15" spans="1:27" s="14" customFormat="1" ht="12.75" customHeight="1" x14ac:dyDescent="0.25">
      <c r="A15" s="44"/>
      <c r="B15" s="45" t="s">
        <v>45</v>
      </c>
      <c r="C15" s="61">
        <f>SUM(C5:C14)</f>
        <v>4153</v>
      </c>
      <c r="D15" s="61">
        <f t="shared" ref="D15:K15" si="1">SUM(D5:D14)</f>
        <v>4349</v>
      </c>
      <c r="E15" s="61">
        <f t="shared" si="1"/>
        <v>4521</v>
      </c>
      <c r="F15" s="62">
        <f t="shared" si="1"/>
        <v>4961</v>
      </c>
      <c r="G15" s="61">
        <f t="shared" si="1"/>
        <v>5015</v>
      </c>
      <c r="H15" s="63">
        <f t="shared" si="1"/>
        <v>5015</v>
      </c>
      <c r="I15" s="61">
        <f t="shared" si="1"/>
        <v>5469</v>
      </c>
      <c r="J15" s="61">
        <f t="shared" si="1"/>
        <v>6064</v>
      </c>
      <c r="K15" s="61">
        <f t="shared" si="1"/>
        <v>6385.3919999999989</v>
      </c>
      <c r="Z15" s="53"/>
    </row>
    <row r="16" spans="1:27" s="14" customFormat="1" x14ac:dyDescent="0.25">
      <c r="Z16" s="53"/>
    </row>
    <row r="17" spans="26:26" s="14" customFormat="1" x14ac:dyDescent="0.25">
      <c r="Z17" s="53"/>
    </row>
    <row r="18" spans="26:26" s="14" customFormat="1" x14ac:dyDescent="0.25">
      <c r="Z18" s="53"/>
    </row>
    <row r="19" spans="26:26" s="14" customFormat="1" x14ac:dyDescent="0.25">
      <c r="Z19" s="53"/>
    </row>
    <row r="20" spans="26:26" s="14" customFormat="1" x14ac:dyDescent="0.25">
      <c r="Z20" s="53"/>
    </row>
    <row r="21" spans="26:26" s="14" customFormat="1" x14ac:dyDescent="0.25">
      <c r="Z21" s="53"/>
    </row>
    <row r="22" spans="26:26" s="14" customFormat="1" x14ac:dyDescent="0.25">
      <c r="Z22" s="53"/>
    </row>
    <row r="23" spans="26:26" s="14" customFormat="1" x14ac:dyDescent="0.25">
      <c r="Z23" s="53"/>
    </row>
    <row r="24" spans="26:26" s="14" customFormat="1" x14ac:dyDescent="0.25">
      <c r="Z24" s="53"/>
    </row>
    <row r="25" spans="26:26" s="14" customFormat="1" x14ac:dyDescent="0.25">
      <c r="Z25" s="53"/>
    </row>
    <row r="26" spans="26:26" s="14" customFormat="1" x14ac:dyDescent="0.25">
      <c r="Z26" s="53"/>
    </row>
    <row r="27" spans="26:26" s="14" customFormat="1" x14ac:dyDescent="0.25">
      <c r="Z27" s="53"/>
    </row>
    <row r="28" spans="26:26" s="14" customFormat="1" x14ac:dyDescent="0.25">
      <c r="Z28" s="53"/>
    </row>
    <row r="29" spans="26:26" s="14" customFormat="1" x14ac:dyDescent="0.25">
      <c r="Z29" s="53"/>
    </row>
    <row r="30" spans="26:26" s="14" customFormat="1" x14ac:dyDescent="0.25">
      <c r="Z30" s="53"/>
    </row>
    <row r="31" spans="26:26" s="14" customFormat="1" x14ac:dyDescent="0.25">
      <c r="Z31" s="53"/>
    </row>
    <row r="32" spans="26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171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159</v>
      </c>
      <c r="D3" s="17" t="s">
        <v>160</v>
      </c>
      <c r="E3" s="17" t="s">
        <v>158</v>
      </c>
      <c r="F3" s="173" t="s">
        <v>157</v>
      </c>
      <c r="G3" s="174"/>
      <c r="H3" s="175"/>
      <c r="I3" s="17" t="s">
        <v>162</v>
      </c>
      <c r="J3" s="17" t="s">
        <v>161</v>
      </c>
      <c r="K3" s="17" t="s">
        <v>163</v>
      </c>
      <c r="Z3" s="54" t="s">
        <v>32</v>
      </c>
    </row>
    <row r="4" spans="1:27" s="14" customFormat="1" ht="12.75" customHeight="1" x14ac:dyDescent="0.25">
      <c r="A4" s="25"/>
      <c r="B4" s="56" t="s">
        <v>153</v>
      </c>
      <c r="C4" s="33">
        <v>591</v>
      </c>
      <c r="D4" s="33">
        <v>791</v>
      </c>
      <c r="E4" s="33">
        <v>378</v>
      </c>
      <c r="F4" s="27">
        <v>1332</v>
      </c>
      <c r="G4" s="28">
        <v>244</v>
      </c>
      <c r="H4" s="29">
        <v>2622</v>
      </c>
      <c r="I4" s="33">
        <v>1296</v>
      </c>
      <c r="J4" s="33">
        <v>1375</v>
      </c>
      <c r="K4" s="33">
        <v>1447.875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154</v>
      </c>
      <c r="C5" s="33">
        <v>0</v>
      </c>
      <c r="D5" s="33">
        <v>0</v>
      </c>
      <c r="E5" s="33">
        <v>0</v>
      </c>
      <c r="F5" s="32">
        <v>35670</v>
      </c>
      <c r="G5" s="33">
        <v>122191</v>
      </c>
      <c r="H5" s="34">
        <v>117913</v>
      </c>
      <c r="I5" s="33">
        <v>61878</v>
      </c>
      <c r="J5" s="33">
        <v>61067</v>
      </c>
      <c r="K5" s="33">
        <v>64309</v>
      </c>
      <c r="Z5" s="53">
        <f t="shared" si="0"/>
        <v>1</v>
      </c>
      <c r="AA5" s="30">
        <v>6</v>
      </c>
    </row>
    <row r="6" spans="1:27" s="14" customFormat="1" ht="12.75" customHeight="1" x14ac:dyDescent="0.25">
      <c r="A6" s="25"/>
      <c r="B6" s="56" t="s">
        <v>155</v>
      </c>
      <c r="C6" s="33">
        <v>9194</v>
      </c>
      <c r="D6" s="33">
        <v>11709</v>
      </c>
      <c r="E6" s="33">
        <v>11614</v>
      </c>
      <c r="F6" s="32">
        <v>9771</v>
      </c>
      <c r="G6" s="33">
        <v>5573</v>
      </c>
      <c r="H6" s="34">
        <v>5573</v>
      </c>
      <c r="I6" s="33">
        <v>7072</v>
      </c>
      <c r="J6" s="33">
        <v>7608</v>
      </c>
      <c r="K6" s="33">
        <v>8011.2239999999993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156</v>
      </c>
      <c r="C7" s="33">
        <v>53422</v>
      </c>
      <c r="D7" s="33">
        <v>37751</v>
      </c>
      <c r="E7" s="33">
        <v>64036</v>
      </c>
      <c r="F7" s="32">
        <v>25990</v>
      </c>
      <c r="G7" s="33">
        <v>13249</v>
      </c>
      <c r="H7" s="34">
        <v>17072</v>
      </c>
      <c r="I7" s="33">
        <v>5155</v>
      </c>
      <c r="J7" s="33">
        <v>5412</v>
      </c>
      <c r="K7" s="33">
        <v>6088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63207</v>
      </c>
      <c r="D19" s="46">
        <f t="shared" ref="D19:K19" si="1">SUM(D4:D18)</f>
        <v>50251</v>
      </c>
      <c r="E19" s="46">
        <f t="shared" si="1"/>
        <v>76028</v>
      </c>
      <c r="F19" s="47">
        <f t="shared" si="1"/>
        <v>72763</v>
      </c>
      <c r="G19" s="46">
        <f t="shared" si="1"/>
        <v>141257</v>
      </c>
      <c r="H19" s="48">
        <f t="shared" si="1"/>
        <v>143180</v>
      </c>
      <c r="I19" s="46">
        <f t="shared" si="1"/>
        <v>75401</v>
      </c>
      <c r="J19" s="46">
        <f t="shared" si="1"/>
        <v>75462</v>
      </c>
      <c r="K19" s="46">
        <f t="shared" si="1"/>
        <v>79856.099000000002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174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159</v>
      </c>
      <c r="D3" s="17" t="s">
        <v>160</v>
      </c>
      <c r="E3" s="17" t="s">
        <v>158</v>
      </c>
      <c r="F3" s="173" t="s">
        <v>157</v>
      </c>
      <c r="G3" s="174"/>
      <c r="H3" s="175"/>
      <c r="I3" s="17" t="s">
        <v>162</v>
      </c>
      <c r="J3" s="17" t="s">
        <v>161</v>
      </c>
      <c r="K3" s="17" t="s">
        <v>163</v>
      </c>
    </row>
    <row r="4" spans="1:27" s="23" customFormat="1" ht="12.75" customHeight="1" x14ac:dyDescent="0.25">
      <c r="A4" s="18"/>
      <c r="B4" s="19" t="s">
        <v>6</v>
      </c>
      <c r="C4" s="20">
        <f>SUM(C5:C7)</f>
        <v>23395</v>
      </c>
      <c r="D4" s="20">
        <f t="shared" ref="D4:K4" si="0">SUM(D5:D7)</f>
        <v>20996</v>
      </c>
      <c r="E4" s="20">
        <f t="shared" si="0"/>
        <v>36272</v>
      </c>
      <c r="F4" s="21">
        <f t="shared" si="0"/>
        <v>35472</v>
      </c>
      <c r="G4" s="20">
        <f t="shared" si="0"/>
        <v>70385</v>
      </c>
      <c r="H4" s="22">
        <f t="shared" si="0"/>
        <v>72308</v>
      </c>
      <c r="I4" s="20">
        <f t="shared" si="0"/>
        <v>35165</v>
      </c>
      <c r="J4" s="20">
        <f t="shared" si="0"/>
        <v>35927</v>
      </c>
      <c r="K4" s="20">
        <f t="shared" si="0"/>
        <v>38225.50499999999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7827</v>
      </c>
      <c r="D5" s="28">
        <v>8957</v>
      </c>
      <c r="E5" s="28">
        <v>14725</v>
      </c>
      <c r="F5" s="27">
        <v>10378</v>
      </c>
      <c r="G5" s="28">
        <v>10226</v>
      </c>
      <c r="H5" s="29">
        <v>14137</v>
      </c>
      <c r="I5" s="28">
        <v>9828</v>
      </c>
      <c r="J5" s="28">
        <v>10844</v>
      </c>
      <c r="K5" s="29">
        <v>11813.106</v>
      </c>
      <c r="AA5" s="30">
        <v>6</v>
      </c>
    </row>
    <row r="6" spans="1:27" s="14" customFormat="1" ht="12.75" customHeight="1" x14ac:dyDescent="0.25">
      <c r="A6" s="31"/>
      <c r="B6" s="26" t="s">
        <v>9</v>
      </c>
      <c r="C6" s="32">
        <v>15560</v>
      </c>
      <c r="D6" s="33">
        <v>12031</v>
      </c>
      <c r="E6" s="33">
        <v>21547</v>
      </c>
      <c r="F6" s="32">
        <v>25085</v>
      </c>
      <c r="G6" s="33">
        <v>60159</v>
      </c>
      <c r="H6" s="34">
        <v>58171</v>
      </c>
      <c r="I6" s="33">
        <v>25337</v>
      </c>
      <c r="J6" s="33">
        <v>25083</v>
      </c>
      <c r="K6" s="34">
        <v>26412.398999999994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8</v>
      </c>
      <c r="D7" s="36">
        <v>8</v>
      </c>
      <c r="E7" s="36">
        <v>0</v>
      </c>
      <c r="F7" s="35">
        <v>9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3593</v>
      </c>
      <c r="D8" s="20">
        <f t="shared" ref="D8:K8" si="1">SUM(D9:D15)</f>
        <v>2766</v>
      </c>
      <c r="E8" s="20">
        <f t="shared" si="1"/>
        <v>19937</v>
      </c>
      <c r="F8" s="21">
        <f t="shared" si="1"/>
        <v>0</v>
      </c>
      <c r="G8" s="20">
        <f t="shared" si="1"/>
        <v>35215</v>
      </c>
      <c r="H8" s="22">
        <f t="shared" si="1"/>
        <v>35215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19937</v>
      </c>
      <c r="F9" s="27">
        <v>0</v>
      </c>
      <c r="G9" s="28">
        <v>35063</v>
      </c>
      <c r="H9" s="29">
        <v>35063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3574</v>
      </c>
      <c r="D10" s="33">
        <v>2765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19</v>
      </c>
      <c r="D15" s="36">
        <v>1</v>
      </c>
      <c r="E15" s="36">
        <v>0</v>
      </c>
      <c r="F15" s="35">
        <v>0</v>
      </c>
      <c r="G15" s="36">
        <v>152</v>
      </c>
      <c r="H15" s="37">
        <v>152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36219</v>
      </c>
      <c r="D16" s="20">
        <f t="shared" ref="D16:K16" si="2">SUM(D17:D23)</f>
        <v>26489</v>
      </c>
      <c r="E16" s="20">
        <f t="shared" si="2"/>
        <v>18759</v>
      </c>
      <c r="F16" s="21">
        <f t="shared" si="2"/>
        <v>37291</v>
      </c>
      <c r="G16" s="20">
        <f t="shared" si="2"/>
        <v>35657</v>
      </c>
      <c r="H16" s="22">
        <f t="shared" si="2"/>
        <v>35657</v>
      </c>
      <c r="I16" s="20">
        <f t="shared" si="2"/>
        <v>40236</v>
      </c>
      <c r="J16" s="20">
        <f t="shared" si="2"/>
        <v>39535</v>
      </c>
      <c r="K16" s="20">
        <f t="shared" si="2"/>
        <v>41630.354999999996</v>
      </c>
    </row>
    <row r="17" spans="1:11" s="14" customFormat="1" ht="12.75" customHeight="1" x14ac:dyDescent="0.25">
      <c r="A17" s="25"/>
      <c r="B17" s="26" t="s">
        <v>22</v>
      </c>
      <c r="C17" s="27">
        <v>35922</v>
      </c>
      <c r="D17" s="28">
        <v>26215</v>
      </c>
      <c r="E17" s="28">
        <v>18655</v>
      </c>
      <c r="F17" s="27">
        <v>37190</v>
      </c>
      <c r="G17" s="28">
        <v>35605</v>
      </c>
      <c r="H17" s="29">
        <v>35605</v>
      </c>
      <c r="I17" s="28">
        <v>40121</v>
      </c>
      <c r="J17" s="28">
        <v>39422</v>
      </c>
      <c r="K17" s="29">
        <v>41511.365999999995</v>
      </c>
    </row>
    <row r="18" spans="1:11" s="14" customFormat="1" ht="12.75" customHeight="1" x14ac:dyDescent="0.25">
      <c r="A18" s="25"/>
      <c r="B18" s="26" t="s">
        <v>23</v>
      </c>
      <c r="C18" s="32">
        <v>297</v>
      </c>
      <c r="D18" s="33">
        <v>274</v>
      </c>
      <c r="E18" s="33">
        <v>104</v>
      </c>
      <c r="F18" s="32">
        <v>101</v>
      </c>
      <c r="G18" s="33">
        <v>52</v>
      </c>
      <c r="H18" s="34">
        <v>52</v>
      </c>
      <c r="I18" s="33">
        <v>115</v>
      </c>
      <c r="J18" s="33">
        <v>113</v>
      </c>
      <c r="K18" s="34">
        <v>118.98899999999999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1060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63207</v>
      </c>
      <c r="D26" s="46">
        <f t="shared" ref="D26:K26" si="3">+D4+D8+D16+D24</f>
        <v>50251</v>
      </c>
      <c r="E26" s="46">
        <f t="shared" si="3"/>
        <v>76028</v>
      </c>
      <c r="F26" s="47">
        <f t="shared" si="3"/>
        <v>72763</v>
      </c>
      <c r="G26" s="46">
        <f t="shared" si="3"/>
        <v>141257</v>
      </c>
      <c r="H26" s="48">
        <f t="shared" si="3"/>
        <v>143180</v>
      </c>
      <c r="I26" s="46">
        <f t="shared" si="3"/>
        <v>75401</v>
      </c>
      <c r="J26" s="46">
        <f t="shared" si="3"/>
        <v>75462</v>
      </c>
      <c r="K26" s="46">
        <f t="shared" si="3"/>
        <v>79855.859999999986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53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122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65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67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159</v>
      </c>
      <c r="F3" s="17" t="s">
        <v>160</v>
      </c>
      <c r="G3" s="17" t="s">
        <v>158</v>
      </c>
      <c r="H3" s="173" t="s">
        <v>157</v>
      </c>
      <c r="I3" s="174"/>
      <c r="J3" s="175"/>
      <c r="K3" s="17" t="s">
        <v>162</v>
      </c>
      <c r="L3" s="17" t="s">
        <v>161</v>
      </c>
      <c r="M3" s="17" t="s">
        <v>163</v>
      </c>
      <c r="N3" s="69" t="s">
        <v>30</v>
      </c>
      <c r="O3" s="69" t="s">
        <v>30</v>
      </c>
    </row>
    <row r="4" spans="1:27" s="23" customFormat="1" x14ac:dyDescent="0.25">
      <c r="A4" s="38"/>
      <c r="B4" s="70" t="s">
        <v>34</v>
      </c>
      <c r="C4" s="71" t="s">
        <v>30</v>
      </c>
      <c r="D4" s="71" t="s">
        <v>30</v>
      </c>
      <c r="E4" s="72">
        <f>SUM(E5:E8)</f>
        <v>0</v>
      </c>
      <c r="F4" s="72">
        <f t="shared" ref="F4:M4" si="0">SUM(F5:F8)</f>
        <v>0</v>
      </c>
      <c r="G4" s="72">
        <f t="shared" si="0"/>
        <v>0</v>
      </c>
      <c r="H4" s="73">
        <f t="shared" si="0"/>
        <v>0</v>
      </c>
      <c r="I4" s="72">
        <f t="shared" si="0"/>
        <v>0</v>
      </c>
      <c r="J4" s="74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5" t="s">
        <v>30</v>
      </c>
      <c r="O4" s="75" t="s">
        <v>30</v>
      </c>
      <c r="AA4" s="24" t="s">
        <v>7</v>
      </c>
    </row>
    <row r="5" spans="1:27" s="14" customFormat="1" x14ac:dyDescent="0.25">
      <c r="B5" s="76" t="s">
        <v>35</v>
      </c>
      <c r="C5" s="77" t="s">
        <v>30</v>
      </c>
      <c r="D5" s="78" t="s">
        <v>30</v>
      </c>
      <c r="E5" s="79">
        <v>0</v>
      </c>
      <c r="F5" s="79">
        <v>0</v>
      </c>
      <c r="G5" s="79">
        <v>0</v>
      </c>
      <c r="H5" s="80">
        <v>0</v>
      </c>
      <c r="I5" s="79">
        <v>0</v>
      </c>
      <c r="J5" s="81">
        <v>0</v>
      </c>
      <c r="K5" s="79">
        <v>0</v>
      </c>
      <c r="L5" s="79">
        <v>0</v>
      </c>
      <c r="M5" s="79">
        <v>0</v>
      </c>
      <c r="N5" s="82" t="s">
        <v>30</v>
      </c>
      <c r="O5" s="83" t="s">
        <v>30</v>
      </c>
      <c r="AA5" s="30">
        <v>1</v>
      </c>
    </row>
    <row r="6" spans="1:27" s="14" customFormat="1" x14ac:dyDescent="0.25">
      <c r="B6" s="76" t="s">
        <v>36</v>
      </c>
      <c r="C6" s="84" t="s">
        <v>30</v>
      </c>
      <c r="D6" s="85" t="s">
        <v>30</v>
      </c>
      <c r="E6" s="86">
        <v>0</v>
      </c>
      <c r="F6" s="86">
        <v>0</v>
      </c>
      <c r="G6" s="86">
        <v>0</v>
      </c>
      <c r="H6" s="87">
        <v>0</v>
      </c>
      <c r="I6" s="86">
        <v>0</v>
      </c>
      <c r="J6" s="88">
        <v>0</v>
      </c>
      <c r="K6" s="86">
        <v>0</v>
      </c>
      <c r="L6" s="86">
        <v>0</v>
      </c>
      <c r="M6" s="86">
        <v>0</v>
      </c>
      <c r="N6" s="89" t="s">
        <v>30</v>
      </c>
      <c r="O6" s="90" t="s">
        <v>30</v>
      </c>
      <c r="AA6" s="24" t="s">
        <v>10</v>
      </c>
    </row>
    <row r="7" spans="1:27" s="14" customFormat="1" x14ac:dyDescent="0.25">
      <c r="B7" s="76" t="s">
        <v>37</v>
      </c>
      <c r="C7" s="84" t="s">
        <v>30</v>
      </c>
      <c r="D7" s="85" t="s">
        <v>30</v>
      </c>
      <c r="E7" s="86">
        <v>0</v>
      </c>
      <c r="F7" s="86">
        <v>0</v>
      </c>
      <c r="G7" s="86">
        <v>0</v>
      </c>
      <c r="H7" s="87">
        <v>0</v>
      </c>
      <c r="I7" s="86">
        <v>0</v>
      </c>
      <c r="J7" s="88">
        <v>0</v>
      </c>
      <c r="K7" s="86">
        <v>0</v>
      </c>
      <c r="L7" s="86">
        <v>0</v>
      </c>
      <c r="M7" s="86">
        <v>0</v>
      </c>
      <c r="N7" s="89" t="s">
        <v>30</v>
      </c>
      <c r="O7" s="90" t="s">
        <v>30</v>
      </c>
      <c r="AA7" s="30">
        <v>1</v>
      </c>
    </row>
    <row r="8" spans="1:27" s="14" customFormat="1" x14ac:dyDescent="0.25">
      <c r="B8" s="76" t="s">
        <v>38</v>
      </c>
      <c r="C8" s="91" t="s">
        <v>30</v>
      </c>
      <c r="D8" s="92" t="s">
        <v>30</v>
      </c>
      <c r="E8" s="93">
        <v>0</v>
      </c>
      <c r="F8" s="93">
        <v>0</v>
      </c>
      <c r="G8" s="93">
        <v>0</v>
      </c>
      <c r="H8" s="94">
        <v>0</v>
      </c>
      <c r="I8" s="93">
        <v>0</v>
      </c>
      <c r="J8" s="95">
        <v>0</v>
      </c>
      <c r="K8" s="93">
        <v>0</v>
      </c>
      <c r="L8" s="93">
        <v>0</v>
      </c>
      <c r="M8" s="93">
        <v>0</v>
      </c>
      <c r="N8" s="96" t="s">
        <v>30</v>
      </c>
      <c r="O8" s="97" t="s">
        <v>30</v>
      </c>
      <c r="AA8" s="24" t="s">
        <v>13</v>
      </c>
    </row>
    <row r="9" spans="1:27" s="23" customFormat="1" x14ac:dyDescent="0.25">
      <c r="A9" s="38"/>
      <c r="B9" s="70" t="s">
        <v>39</v>
      </c>
      <c r="C9" s="71" t="s">
        <v>30</v>
      </c>
      <c r="D9" s="71" t="s">
        <v>30</v>
      </c>
      <c r="E9" s="72">
        <f>E10+E19</f>
        <v>4072</v>
      </c>
      <c r="F9" s="72">
        <f t="shared" ref="F9:M9" si="1">F10+F19</f>
        <v>4051</v>
      </c>
      <c r="G9" s="72">
        <f t="shared" si="1"/>
        <v>4039</v>
      </c>
      <c r="H9" s="73">
        <f t="shared" si="1"/>
        <v>4961</v>
      </c>
      <c r="I9" s="72">
        <f t="shared" si="1"/>
        <v>4961</v>
      </c>
      <c r="J9" s="74">
        <f t="shared" si="1"/>
        <v>4920</v>
      </c>
      <c r="K9" s="72">
        <f t="shared" si="1"/>
        <v>5469</v>
      </c>
      <c r="L9" s="72">
        <f t="shared" si="1"/>
        <v>6064</v>
      </c>
      <c r="M9" s="72">
        <f t="shared" si="1"/>
        <v>6385.3919999999989</v>
      </c>
      <c r="N9" s="75" t="s">
        <v>30</v>
      </c>
      <c r="O9" s="75" t="s">
        <v>30</v>
      </c>
      <c r="AA9" s="14" t="s">
        <v>30</v>
      </c>
    </row>
    <row r="10" spans="1:27" s="23" customFormat="1" x14ac:dyDescent="0.25">
      <c r="A10" s="18"/>
      <c r="B10" s="76" t="s">
        <v>46</v>
      </c>
      <c r="C10" s="98" t="s">
        <v>30</v>
      </c>
      <c r="D10" s="99" t="s">
        <v>30</v>
      </c>
      <c r="E10" s="100">
        <f>SUM(E11:E13)</f>
        <v>4072</v>
      </c>
      <c r="F10" s="100">
        <f t="shared" ref="F10:M10" si="2">SUM(F11:F13)</f>
        <v>4049</v>
      </c>
      <c r="G10" s="100">
        <f t="shared" si="2"/>
        <v>4039</v>
      </c>
      <c r="H10" s="101">
        <f t="shared" si="2"/>
        <v>4961</v>
      </c>
      <c r="I10" s="100">
        <f t="shared" si="2"/>
        <v>4961</v>
      </c>
      <c r="J10" s="102">
        <f t="shared" si="2"/>
        <v>4920</v>
      </c>
      <c r="K10" s="100">
        <f t="shared" si="2"/>
        <v>5469</v>
      </c>
      <c r="L10" s="100">
        <f t="shared" si="2"/>
        <v>6064</v>
      </c>
      <c r="M10" s="100">
        <f t="shared" si="2"/>
        <v>6385.3919999999989</v>
      </c>
      <c r="N10" s="103" t="s">
        <v>30</v>
      </c>
      <c r="O10" s="104" t="s">
        <v>30</v>
      </c>
    </row>
    <row r="11" spans="1:27" s="14" customFormat="1" x14ac:dyDescent="0.25">
      <c r="A11" s="31"/>
      <c r="B11" s="59" t="s">
        <v>47</v>
      </c>
      <c r="C11" s="105" t="s">
        <v>30</v>
      </c>
      <c r="D11" s="106" t="s">
        <v>30</v>
      </c>
      <c r="E11" s="79">
        <v>3229</v>
      </c>
      <c r="F11" s="79">
        <v>3338</v>
      </c>
      <c r="G11" s="79">
        <v>3086</v>
      </c>
      <c r="H11" s="80">
        <v>4439</v>
      </c>
      <c r="I11" s="79">
        <v>4439</v>
      </c>
      <c r="J11" s="81">
        <v>4336</v>
      </c>
      <c r="K11" s="79">
        <v>4889</v>
      </c>
      <c r="L11" s="79">
        <v>5420</v>
      </c>
      <c r="M11" s="79">
        <v>5707.2599999999993</v>
      </c>
      <c r="N11" s="107" t="s">
        <v>30</v>
      </c>
      <c r="O11" s="108" t="s">
        <v>30</v>
      </c>
    </row>
    <row r="12" spans="1:27" s="14" customFormat="1" x14ac:dyDescent="0.25">
      <c r="A12" s="25"/>
      <c r="B12" s="59" t="s">
        <v>48</v>
      </c>
      <c r="C12" s="105" t="s">
        <v>30</v>
      </c>
      <c r="D12" s="105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08" t="s">
        <v>30</v>
      </c>
      <c r="O12" s="108" t="s">
        <v>30</v>
      </c>
    </row>
    <row r="13" spans="1:27" s="14" customFormat="1" x14ac:dyDescent="0.25">
      <c r="A13" s="25"/>
      <c r="B13" s="59" t="s">
        <v>49</v>
      </c>
      <c r="C13" s="105" t="s">
        <v>30</v>
      </c>
      <c r="D13" s="105" t="s">
        <v>30</v>
      </c>
      <c r="E13" s="86">
        <v>843</v>
      </c>
      <c r="F13" s="86">
        <v>711</v>
      </c>
      <c r="G13" s="86">
        <v>953</v>
      </c>
      <c r="H13" s="87">
        <v>522</v>
      </c>
      <c r="I13" s="86">
        <v>522</v>
      </c>
      <c r="J13" s="88">
        <v>584</v>
      </c>
      <c r="K13" s="86">
        <v>580</v>
      </c>
      <c r="L13" s="86">
        <v>644</v>
      </c>
      <c r="M13" s="86">
        <v>678.13199999999995</v>
      </c>
      <c r="N13" s="108" t="s">
        <v>30</v>
      </c>
      <c r="O13" s="108" t="s">
        <v>30</v>
      </c>
    </row>
    <row r="14" spans="1:27" s="14" customFormat="1" x14ac:dyDescent="0.25">
      <c r="A14" s="31"/>
      <c r="B14" s="109" t="s">
        <v>50</v>
      </c>
      <c r="C14" s="110" t="s">
        <v>30</v>
      </c>
      <c r="D14" s="110" t="s">
        <v>30</v>
      </c>
      <c r="E14" s="93"/>
      <c r="F14" s="93"/>
      <c r="G14" s="93"/>
      <c r="H14" s="94"/>
      <c r="I14" s="93"/>
      <c r="J14" s="95"/>
      <c r="K14" s="93"/>
      <c r="L14" s="93"/>
      <c r="M14" s="93"/>
      <c r="N14" s="108" t="s">
        <v>30</v>
      </c>
      <c r="O14" s="108" t="s">
        <v>30</v>
      </c>
    </row>
    <row r="15" spans="1:27" s="14" customFormat="1" x14ac:dyDescent="0.25">
      <c r="A15" s="25"/>
      <c r="B15" s="111" t="s">
        <v>51</v>
      </c>
      <c r="C15" s="112" t="s">
        <v>30</v>
      </c>
      <c r="D15" s="112" t="s">
        <v>30</v>
      </c>
      <c r="E15" s="80">
        <v>107</v>
      </c>
      <c r="F15" s="79">
        <v>123</v>
      </c>
      <c r="G15" s="79">
        <v>149</v>
      </c>
      <c r="H15" s="80">
        <v>108</v>
      </c>
      <c r="I15" s="79">
        <v>108</v>
      </c>
      <c r="J15" s="81">
        <v>108</v>
      </c>
      <c r="K15" s="79">
        <v>120</v>
      </c>
      <c r="L15" s="79">
        <v>133</v>
      </c>
      <c r="M15" s="81">
        <v>140.04899999999998</v>
      </c>
      <c r="N15" s="108" t="s">
        <v>30</v>
      </c>
      <c r="O15" s="108" t="s">
        <v>30</v>
      </c>
    </row>
    <row r="16" spans="1:27" s="14" customFormat="1" x14ac:dyDescent="0.25">
      <c r="A16" s="25"/>
      <c r="B16" s="111" t="s">
        <v>52</v>
      </c>
      <c r="C16" s="112" t="s">
        <v>30</v>
      </c>
      <c r="D16" s="112" t="s">
        <v>30</v>
      </c>
      <c r="E16" s="87">
        <v>8</v>
      </c>
      <c r="F16" s="86">
        <v>0</v>
      </c>
      <c r="G16" s="86">
        <v>25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8">
        <v>0</v>
      </c>
      <c r="N16" s="108" t="s">
        <v>30</v>
      </c>
      <c r="O16" s="108" t="s">
        <v>30</v>
      </c>
    </row>
    <row r="17" spans="1:16" s="14" customFormat="1" x14ac:dyDescent="0.25">
      <c r="A17" s="25"/>
      <c r="B17" s="111" t="s">
        <v>52</v>
      </c>
      <c r="C17" s="112" t="s">
        <v>30</v>
      </c>
      <c r="D17" s="112" t="s">
        <v>30</v>
      </c>
      <c r="E17" s="87">
        <v>366</v>
      </c>
      <c r="F17" s="86">
        <v>229</v>
      </c>
      <c r="G17" s="86">
        <v>451</v>
      </c>
      <c r="H17" s="87">
        <v>414</v>
      </c>
      <c r="I17" s="86">
        <v>414</v>
      </c>
      <c r="J17" s="88">
        <v>414</v>
      </c>
      <c r="K17" s="86">
        <v>460</v>
      </c>
      <c r="L17" s="86">
        <v>511</v>
      </c>
      <c r="M17" s="88">
        <v>538.08299999999997</v>
      </c>
      <c r="N17" s="108" t="s">
        <v>30</v>
      </c>
      <c r="O17" s="108" t="s">
        <v>30</v>
      </c>
    </row>
    <row r="18" spans="1:16" s="14" customFormat="1" x14ac:dyDescent="0.25">
      <c r="A18" s="25"/>
      <c r="B18" s="111" t="s">
        <v>52</v>
      </c>
      <c r="C18" s="112" t="s">
        <v>30</v>
      </c>
      <c r="D18" s="112" t="s">
        <v>30</v>
      </c>
      <c r="E18" s="94">
        <v>362</v>
      </c>
      <c r="F18" s="93">
        <v>359</v>
      </c>
      <c r="G18" s="93">
        <v>327</v>
      </c>
      <c r="H18" s="94">
        <v>0</v>
      </c>
      <c r="I18" s="93">
        <v>0</v>
      </c>
      <c r="J18" s="95">
        <v>62</v>
      </c>
      <c r="K18" s="93">
        <v>0</v>
      </c>
      <c r="L18" s="93">
        <v>0</v>
      </c>
      <c r="M18" s="95">
        <v>0</v>
      </c>
      <c r="N18" s="108" t="s">
        <v>30</v>
      </c>
      <c r="O18" s="108" t="s">
        <v>30</v>
      </c>
    </row>
    <row r="19" spans="1:16" s="14" customFormat="1" x14ac:dyDescent="0.25">
      <c r="A19" s="113"/>
      <c r="B19" s="76" t="s">
        <v>53</v>
      </c>
      <c r="C19" s="84" t="s">
        <v>30</v>
      </c>
      <c r="D19" s="91" t="s">
        <v>30</v>
      </c>
      <c r="E19" s="100">
        <v>0</v>
      </c>
      <c r="F19" s="100">
        <v>2</v>
      </c>
      <c r="G19" s="100">
        <v>0</v>
      </c>
      <c r="H19" s="101">
        <v>0</v>
      </c>
      <c r="I19" s="100">
        <v>0</v>
      </c>
      <c r="J19" s="102">
        <v>0</v>
      </c>
      <c r="K19" s="100">
        <v>0</v>
      </c>
      <c r="L19" s="100">
        <v>0</v>
      </c>
      <c r="M19" s="100">
        <v>0</v>
      </c>
      <c r="N19" s="114" t="s">
        <v>30</v>
      </c>
      <c r="O19" s="108" t="s">
        <v>30</v>
      </c>
    </row>
    <row r="20" spans="1:16" s="14" customFormat="1" ht="6" customHeight="1" x14ac:dyDescent="0.25">
      <c r="A20" s="113"/>
      <c r="B20" s="115" t="s">
        <v>30</v>
      </c>
      <c r="C20" s="91" t="s">
        <v>30</v>
      </c>
      <c r="D20" s="92" t="s">
        <v>30</v>
      </c>
      <c r="E20" s="116"/>
      <c r="F20" s="116"/>
      <c r="G20" s="116"/>
      <c r="H20" s="117"/>
      <c r="I20" s="116"/>
      <c r="J20" s="118"/>
      <c r="K20" s="116"/>
      <c r="L20" s="116"/>
      <c r="M20" s="116"/>
      <c r="N20" s="69" t="s">
        <v>30</v>
      </c>
      <c r="O20" s="114" t="s">
        <v>30</v>
      </c>
    </row>
    <row r="21" spans="1:16" s="14" customFormat="1" x14ac:dyDescent="0.25">
      <c r="A21" s="23"/>
      <c r="B21" s="70" t="s">
        <v>54</v>
      </c>
      <c r="C21" s="71" t="s">
        <v>30</v>
      </c>
      <c r="D21" s="71" t="s">
        <v>30</v>
      </c>
      <c r="E21" s="72">
        <f>SUM(E22:E27)</f>
        <v>0</v>
      </c>
      <c r="F21" s="72">
        <f t="shared" ref="F21:M21" si="3">SUM(F22:F27)</f>
        <v>0</v>
      </c>
      <c r="G21" s="72">
        <f t="shared" si="3"/>
        <v>0</v>
      </c>
      <c r="H21" s="73">
        <f t="shared" si="3"/>
        <v>0</v>
      </c>
      <c r="I21" s="72">
        <f t="shared" si="3"/>
        <v>0</v>
      </c>
      <c r="J21" s="74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5" t="s">
        <v>30</v>
      </c>
      <c r="O21" s="75" t="s">
        <v>30</v>
      </c>
      <c r="P21" s="23"/>
    </row>
    <row r="22" spans="1:16" s="14" customFormat="1" x14ac:dyDescent="0.25">
      <c r="B22" s="76" t="s">
        <v>55</v>
      </c>
      <c r="C22" s="77" t="s">
        <v>30</v>
      </c>
      <c r="D22" s="78" t="s">
        <v>30</v>
      </c>
      <c r="E22" s="79">
        <v>0</v>
      </c>
      <c r="F22" s="79">
        <v>0</v>
      </c>
      <c r="G22" s="79">
        <v>0</v>
      </c>
      <c r="H22" s="80">
        <v>0</v>
      </c>
      <c r="I22" s="79">
        <v>0</v>
      </c>
      <c r="J22" s="81">
        <v>0</v>
      </c>
      <c r="K22" s="79">
        <v>0</v>
      </c>
      <c r="L22" s="79">
        <v>0</v>
      </c>
      <c r="M22" s="79">
        <v>0</v>
      </c>
      <c r="N22" s="119" t="s">
        <v>30</v>
      </c>
      <c r="O22" s="107" t="s">
        <v>30</v>
      </c>
    </row>
    <row r="23" spans="1:16" s="14" customFormat="1" x14ac:dyDescent="0.25">
      <c r="B23" s="76" t="s">
        <v>16</v>
      </c>
      <c r="C23" s="84" t="s">
        <v>30</v>
      </c>
      <c r="D23" s="85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20" t="s">
        <v>30</v>
      </c>
      <c r="O23" s="108" t="s">
        <v>30</v>
      </c>
    </row>
    <row r="24" spans="1:16" s="14" customFormat="1" x14ac:dyDescent="0.25">
      <c r="B24" s="76" t="s">
        <v>56</v>
      </c>
      <c r="C24" s="84" t="s">
        <v>30</v>
      </c>
      <c r="D24" s="85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20" t="s">
        <v>30</v>
      </c>
      <c r="O24" s="108" t="s">
        <v>30</v>
      </c>
    </row>
    <row r="25" spans="1:16" s="14" customFormat="1" x14ac:dyDescent="0.25">
      <c r="B25" s="76" t="s">
        <v>57</v>
      </c>
      <c r="C25" s="84" t="s">
        <v>30</v>
      </c>
      <c r="D25" s="85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20" t="s">
        <v>30</v>
      </c>
      <c r="O25" s="108" t="s">
        <v>30</v>
      </c>
    </row>
    <row r="26" spans="1:16" s="23" customFormat="1" x14ac:dyDescent="0.25">
      <c r="A26" s="14"/>
      <c r="B26" s="76" t="s">
        <v>18</v>
      </c>
      <c r="C26" s="84" t="s">
        <v>30</v>
      </c>
      <c r="D26" s="85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20" t="s">
        <v>30</v>
      </c>
      <c r="O26" s="108" t="s">
        <v>30</v>
      </c>
      <c r="P26" s="14"/>
    </row>
    <row r="27" spans="1:16" s="14" customFormat="1" x14ac:dyDescent="0.25">
      <c r="B27" s="76" t="s">
        <v>58</v>
      </c>
      <c r="C27" s="91" t="s">
        <v>30</v>
      </c>
      <c r="D27" s="92" t="s">
        <v>30</v>
      </c>
      <c r="E27" s="93">
        <v>0</v>
      </c>
      <c r="F27" s="93">
        <v>0</v>
      </c>
      <c r="G27" s="93">
        <v>0</v>
      </c>
      <c r="H27" s="94">
        <v>0</v>
      </c>
      <c r="I27" s="93">
        <v>0</v>
      </c>
      <c r="J27" s="95">
        <v>0</v>
      </c>
      <c r="K27" s="93">
        <v>0</v>
      </c>
      <c r="L27" s="93">
        <v>0</v>
      </c>
      <c r="M27" s="93">
        <v>0</v>
      </c>
      <c r="N27" s="69" t="s">
        <v>30</v>
      </c>
      <c r="O27" s="114" t="s">
        <v>30</v>
      </c>
    </row>
    <row r="28" spans="1:16" s="14" customFormat="1" ht="6" customHeight="1" x14ac:dyDescent="0.25">
      <c r="B28" s="115" t="s">
        <v>30</v>
      </c>
      <c r="C28" s="78" t="s">
        <v>30</v>
      </c>
      <c r="D28" s="78" t="s">
        <v>30</v>
      </c>
      <c r="E28" s="121"/>
      <c r="F28" s="121"/>
      <c r="G28" s="121"/>
      <c r="H28" s="122"/>
      <c r="I28" s="121"/>
      <c r="J28" s="123"/>
      <c r="K28" s="121"/>
      <c r="L28" s="121"/>
      <c r="M28" s="121"/>
      <c r="N28" s="119" t="s">
        <v>30</v>
      </c>
      <c r="O28" s="119" t="s">
        <v>30</v>
      </c>
    </row>
    <row r="29" spans="1:16" s="14" customFormat="1" x14ac:dyDescent="0.25">
      <c r="A29" s="23"/>
      <c r="B29" s="70" t="s">
        <v>41</v>
      </c>
      <c r="C29" s="124" t="s">
        <v>30</v>
      </c>
      <c r="D29" s="124" t="s">
        <v>30</v>
      </c>
      <c r="E29" s="72">
        <v>0</v>
      </c>
      <c r="F29" s="72">
        <v>0</v>
      </c>
      <c r="G29" s="72">
        <v>0</v>
      </c>
      <c r="H29" s="73">
        <v>0</v>
      </c>
      <c r="I29" s="72">
        <v>0</v>
      </c>
      <c r="J29" s="74">
        <v>0</v>
      </c>
      <c r="K29" s="72">
        <v>0</v>
      </c>
      <c r="L29" s="72">
        <v>0</v>
      </c>
      <c r="M29" s="72">
        <v>0</v>
      </c>
      <c r="N29" s="125" t="s">
        <v>30</v>
      </c>
      <c r="O29" s="125" t="s">
        <v>30</v>
      </c>
      <c r="P29" s="23"/>
    </row>
    <row r="30" spans="1:16" s="14" customFormat="1" ht="6" customHeight="1" x14ac:dyDescent="0.25">
      <c r="A30" s="23"/>
      <c r="B30" s="71" t="s">
        <v>30</v>
      </c>
      <c r="C30" s="124" t="s">
        <v>30</v>
      </c>
      <c r="D30" s="124" t="s">
        <v>30</v>
      </c>
      <c r="E30" s="126"/>
      <c r="F30" s="126"/>
      <c r="G30" s="126"/>
      <c r="H30" s="127"/>
      <c r="I30" s="126"/>
      <c r="J30" s="128"/>
      <c r="K30" s="126"/>
      <c r="L30" s="126"/>
      <c r="M30" s="126"/>
      <c r="N30" s="125" t="s">
        <v>30</v>
      </c>
      <c r="O30" s="125" t="s">
        <v>30</v>
      </c>
      <c r="P30" s="23"/>
    </row>
    <row r="31" spans="1:16" s="14" customFormat="1" x14ac:dyDescent="0.25">
      <c r="A31" s="23"/>
      <c r="B31" s="70" t="s">
        <v>42</v>
      </c>
      <c r="C31" s="129" t="s">
        <v>30</v>
      </c>
      <c r="D31" s="130" t="s">
        <v>30</v>
      </c>
      <c r="E31" s="131">
        <f>SUM(E32:E34)</f>
        <v>0</v>
      </c>
      <c r="F31" s="131">
        <f t="shared" ref="F31:M31" si="4">SUM(F32:F34)</f>
        <v>0</v>
      </c>
      <c r="G31" s="131">
        <f t="shared" si="4"/>
        <v>0</v>
      </c>
      <c r="H31" s="132">
        <f t="shared" si="4"/>
        <v>0</v>
      </c>
      <c r="I31" s="131">
        <f t="shared" si="4"/>
        <v>0</v>
      </c>
      <c r="J31" s="133">
        <f t="shared" si="4"/>
        <v>0</v>
      </c>
      <c r="K31" s="131">
        <f t="shared" si="4"/>
        <v>0</v>
      </c>
      <c r="L31" s="131">
        <f t="shared" si="4"/>
        <v>0</v>
      </c>
      <c r="M31" s="131">
        <f t="shared" si="4"/>
        <v>0</v>
      </c>
      <c r="N31" s="103" t="s">
        <v>30</v>
      </c>
      <c r="O31" s="104" t="s">
        <v>30</v>
      </c>
      <c r="P31" s="23"/>
    </row>
    <row r="32" spans="1:16" s="14" customFormat="1" x14ac:dyDescent="0.25">
      <c r="B32" s="76" t="s">
        <v>59</v>
      </c>
      <c r="C32" s="84" t="s">
        <v>30</v>
      </c>
      <c r="D32" s="77" t="s">
        <v>30</v>
      </c>
      <c r="E32" s="79">
        <v>0</v>
      </c>
      <c r="F32" s="79">
        <v>0</v>
      </c>
      <c r="G32" s="79">
        <v>0</v>
      </c>
      <c r="H32" s="80">
        <v>0</v>
      </c>
      <c r="I32" s="79">
        <v>0</v>
      </c>
      <c r="J32" s="81">
        <v>0</v>
      </c>
      <c r="K32" s="79">
        <v>0</v>
      </c>
      <c r="L32" s="79">
        <v>0</v>
      </c>
      <c r="M32" s="79">
        <v>0</v>
      </c>
      <c r="N32" s="107" t="s">
        <v>30</v>
      </c>
      <c r="O32" s="108" t="s">
        <v>30</v>
      </c>
    </row>
    <row r="33" spans="1:16" s="23" customFormat="1" x14ac:dyDescent="0.25">
      <c r="A33" s="14"/>
      <c r="B33" s="76" t="s">
        <v>60</v>
      </c>
      <c r="C33" s="84" t="s">
        <v>30</v>
      </c>
      <c r="D33" s="84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08" t="s">
        <v>30</v>
      </c>
      <c r="O33" s="108" t="s">
        <v>30</v>
      </c>
      <c r="P33" s="14"/>
    </row>
    <row r="34" spans="1:16" s="14" customFormat="1" x14ac:dyDescent="0.25">
      <c r="B34" s="76" t="s">
        <v>61</v>
      </c>
      <c r="C34" s="84" t="s">
        <v>30</v>
      </c>
      <c r="D34" s="91" t="s">
        <v>30</v>
      </c>
      <c r="E34" s="93">
        <v>0</v>
      </c>
      <c r="F34" s="93">
        <v>0</v>
      </c>
      <c r="G34" s="93">
        <v>0</v>
      </c>
      <c r="H34" s="94">
        <v>0</v>
      </c>
      <c r="I34" s="93">
        <v>0</v>
      </c>
      <c r="J34" s="95">
        <v>0</v>
      </c>
      <c r="K34" s="93">
        <v>0</v>
      </c>
      <c r="L34" s="93">
        <v>0</v>
      </c>
      <c r="M34" s="93">
        <v>0</v>
      </c>
      <c r="N34" s="114" t="s">
        <v>30</v>
      </c>
      <c r="O34" s="108" t="s">
        <v>30</v>
      </c>
    </row>
    <row r="35" spans="1:16" s="14" customFormat="1" ht="6" customHeight="1" x14ac:dyDescent="0.25">
      <c r="B35" s="115" t="s">
        <v>30</v>
      </c>
      <c r="C35" s="91" t="s">
        <v>30</v>
      </c>
      <c r="D35" s="92" t="s">
        <v>30</v>
      </c>
      <c r="E35" s="134"/>
      <c r="F35" s="134"/>
      <c r="G35" s="134"/>
      <c r="H35" s="135"/>
      <c r="I35" s="134"/>
      <c r="J35" s="136"/>
      <c r="K35" s="134"/>
      <c r="L35" s="134"/>
      <c r="M35" s="134"/>
      <c r="N35" s="69" t="s">
        <v>30</v>
      </c>
      <c r="O35" s="114" t="s">
        <v>30</v>
      </c>
    </row>
    <row r="36" spans="1:16" s="23" customFormat="1" x14ac:dyDescent="0.25">
      <c r="B36" s="70" t="s">
        <v>62</v>
      </c>
      <c r="C36" s="71" t="s">
        <v>30</v>
      </c>
      <c r="D36" s="71" t="s">
        <v>30</v>
      </c>
      <c r="E36" s="72">
        <f>SUM(E37:E38)</f>
        <v>0</v>
      </c>
      <c r="F36" s="72">
        <f t="shared" ref="F36:M36" si="5">SUM(F37:F38)</f>
        <v>0</v>
      </c>
      <c r="G36" s="72">
        <f t="shared" si="5"/>
        <v>0</v>
      </c>
      <c r="H36" s="73">
        <f t="shared" si="5"/>
        <v>0</v>
      </c>
      <c r="I36" s="72">
        <f t="shared" si="5"/>
        <v>0</v>
      </c>
      <c r="J36" s="74">
        <f t="shared" si="5"/>
        <v>0</v>
      </c>
      <c r="K36" s="72">
        <f t="shared" si="5"/>
        <v>0</v>
      </c>
      <c r="L36" s="72">
        <f t="shared" si="5"/>
        <v>0</v>
      </c>
      <c r="M36" s="72">
        <f t="shared" si="5"/>
        <v>0</v>
      </c>
      <c r="N36" s="75" t="s">
        <v>30</v>
      </c>
      <c r="O36" s="75" t="s">
        <v>30</v>
      </c>
    </row>
    <row r="37" spans="1:16" s="14" customFormat="1" x14ac:dyDescent="0.25">
      <c r="B37" s="76" t="s">
        <v>27</v>
      </c>
      <c r="C37" s="77" t="s">
        <v>30</v>
      </c>
      <c r="D37" s="78" t="s">
        <v>30</v>
      </c>
      <c r="E37" s="79">
        <v>0</v>
      </c>
      <c r="F37" s="79">
        <v>0</v>
      </c>
      <c r="G37" s="79">
        <v>0</v>
      </c>
      <c r="H37" s="80">
        <v>0</v>
      </c>
      <c r="I37" s="79">
        <v>0</v>
      </c>
      <c r="J37" s="81">
        <v>0</v>
      </c>
      <c r="K37" s="79">
        <v>0</v>
      </c>
      <c r="L37" s="79">
        <v>0</v>
      </c>
      <c r="M37" s="79">
        <v>0</v>
      </c>
      <c r="N37" s="119" t="s">
        <v>30</v>
      </c>
      <c r="O37" s="107" t="s">
        <v>30</v>
      </c>
    </row>
    <row r="38" spans="1:16" s="14" customFormat="1" x14ac:dyDescent="0.25">
      <c r="B38" s="76" t="s">
        <v>63</v>
      </c>
      <c r="C38" s="91" t="s">
        <v>30</v>
      </c>
      <c r="D38" s="92" t="s">
        <v>30</v>
      </c>
      <c r="E38" s="93">
        <v>0</v>
      </c>
      <c r="F38" s="93">
        <v>0</v>
      </c>
      <c r="G38" s="93">
        <v>0</v>
      </c>
      <c r="H38" s="94">
        <v>0</v>
      </c>
      <c r="I38" s="93">
        <v>0</v>
      </c>
      <c r="J38" s="95">
        <v>0</v>
      </c>
      <c r="K38" s="93">
        <v>0</v>
      </c>
      <c r="L38" s="93">
        <v>0</v>
      </c>
      <c r="M38" s="93">
        <v>0</v>
      </c>
      <c r="N38" s="69" t="s">
        <v>30</v>
      </c>
      <c r="O38" s="114" t="s">
        <v>30</v>
      </c>
    </row>
    <row r="39" spans="1:16" s="14" customFormat="1" x14ac:dyDescent="0.25">
      <c r="A39" s="126"/>
      <c r="B39" s="137" t="s">
        <v>44</v>
      </c>
      <c r="C39" s="124" t="s">
        <v>30</v>
      </c>
      <c r="D39" s="124" t="s">
        <v>30</v>
      </c>
      <c r="E39" s="72">
        <v>81</v>
      </c>
      <c r="F39" s="72">
        <v>298</v>
      </c>
      <c r="G39" s="72">
        <v>482</v>
      </c>
      <c r="H39" s="73">
        <v>0</v>
      </c>
      <c r="I39" s="72">
        <v>54</v>
      </c>
      <c r="J39" s="74">
        <v>95</v>
      </c>
      <c r="K39" s="72">
        <v>0</v>
      </c>
      <c r="L39" s="72">
        <v>0</v>
      </c>
      <c r="M39" s="72">
        <v>0</v>
      </c>
      <c r="N39" s="75" t="s">
        <v>30</v>
      </c>
      <c r="O39" s="75" t="s">
        <v>30</v>
      </c>
      <c r="P39" s="23"/>
    </row>
    <row r="40" spans="1:16" s="14" customFormat="1" x14ac:dyDescent="0.25">
      <c r="A40" s="138"/>
      <c r="B40" s="139" t="s">
        <v>45</v>
      </c>
      <c r="C40" s="140" t="s">
        <v>30</v>
      </c>
      <c r="D40" s="140" t="s">
        <v>30</v>
      </c>
      <c r="E40" s="46">
        <f>E4+E9+E21+E29+E31+E36+E39</f>
        <v>4153</v>
      </c>
      <c r="F40" s="46">
        <f t="shared" ref="F40:M40" si="6">F4+F9+F21+F29+F31+F36+F39</f>
        <v>4349</v>
      </c>
      <c r="G40" s="46">
        <f t="shared" si="6"/>
        <v>4521</v>
      </c>
      <c r="H40" s="47">
        <f t="shared" si="6"/>
        <v>4961</v>
      </c>
      <c r="I40" s="46">
        <f t="shared" si="6"/>
        <v>5015</v>
      </c>
      <c r="J40" s="48">
        <f t="shared" si="6"/>
        <v>5015</v>
      </c>
      <c r="K40" s="46">
        <f t="shared" si="6"/>
        <v>5469</v>
      </c>
      <c r="L40" s="46">
        <f t="shared" si="6"/>
        <v>6064</v>
      </c>
      <c r="M40" s="46">
        <f t="shared" si="6"/>
        <v>6385.3919999999989</v>
      </c>
      <c r="N40" s="141" t="s">
        <v>30</v>
      </c>
      <c r="O40" s="141" t="s">
        <v>30</v>
      </c>
    </row>
    <row r="41" spans="1:16" s="14" customFormat="1" x14ac:dyDescent="0.25">
      <c r="C41" s="142"/>
      <c r="D41" s="142"/>
      <c r="N41" s="142"/>
      <c r="O41" s="142"/>
    </row>
    <row r="42" spans="1:16" s="14" customFormat="1" x14ac:dyDescent="0.25">
      <c r="C42" s="142"/>
      <c r="D42" s="142"/>
      <c r="N42" s="142"/>
      <c r="O42" s="142"/>
    </row>
    <row r="43" spans="1:16" s="14" customFormat="1" x14ac:dyDescent="0.25">
      <c r="C43" s="142"/>
      <c r="D43" s="142"/>
      <c r="N43" s="142"/>
      <c r="O43" s="142"/>
    </row>
    <row r="44" spans="1:16" s="14" customFormat="1" x14ac:dyDescent="0.25">
      <c r="C44" s="142"/>
      <c r="D44" s="142"/>
      <c r="N44" s="142"/>
      <c r="O44" s="142"/>
    </row>
    <row r="45" spans="1:16" s="14" customFormat="1" x14ac:dyDescent="0.25">
      <c r="C45" s="142"/>
      <c r="D45" s="142"/>
      <c r="N45" s="142"/>
      <c r="O45" s="142"/>
    </row>
    <row r="46" spans="1:16" s="14" customFormat="1" x14ac:dyDescent="0.25">
      <c r="C46" s="142"/>
      <c r="D46" s="142"/>
      <c r="N46" s="142"/>
      <c r="O46" s="142"/>
    </row>
    <row r="47" spans="1:16" s="14" customFormat="1" x14ac:dyDescent="0.25">
      <c r="C47" s="142"/>
      <c r="D47" s="142"/>
      <c r="N47" s="142"/>
      <c r="O47" s="142"/>
    </row>
    <row r="48" spans="1:16" s="14" customFormat="1" x14ac:dyDescent="0.25">
      <c r="C48" s="142"/>
      <c r="D48" s="142"/>
      <c r="N48" s="142"/>
      <c r="O48" s="142"/>
    </row>
    <row r="49" spans="3:15" s="14" customFormat="1" x14ac:dyDescent="0.25">
      <c r="C49" s="142"/>
      <c r="D49" s="142"/>
      <c r="N49" s="142"/>
      <c r="O49" s="142"/>
    </row>
    <row r="50" spans="3:15" s="14" customFormat="1" x14ac:dyDescent="0.25">
      <c r="C50" s="142" t="s">
        <v>30</v>
      </c>
      <c r="D50" s="142" t="s">
        <v>30</v>
      </c>
      <c r="N50" s="142" t="s">
        <v>30</v>
      </c>
      <c r="O50" s="142" t="s">
        <v>30</v>
      </c>
    </row>
    <row r="51" spans="3:15" s="14" customFormat="1" x14ac:dyDescent="0.25">
      <c r="C51" s="142" t="s">
        <v>30</v>
      </c>
      <c r="D51" s="142" t="s">
        <v>30</v>
      </c>
      <c r="N51" s="142" t="s">
        <v>30</v>
      </c>
      <c r="O51" s="142" t="s">
        <v>30</v>
      </c>
    </row>
    <row r="52" spans="3:15" s="14" customFormat="1" x14ac:dyDescent="0.25">
      <c r="C52" s="142" t="s">
        <v>30</v>
      </c>
      <c r="D52" s="142" t="s">
        <v>30</v>
      </c>
      <c r="N52" s="142" t="s">
        <v>30</v>
      </c>
      <c r="O52" s="142" t="s">
        <v>30</v>
      </c>
    </row>
    <row r="53" spans="3:15" s="14" customFormat="1" x14ac:dyDescent="0.25">
      <c r="C53" s="142" t="s">
        <v>30</v>
      </c>
      <c r="D53" s="142" t="s">
        <v>30</v>
      </c>
      <c r="N53" s="142" t="s">
        <v>30</v>
      </c>
      <c r="O53" s="142" t="s">
        <v>30</v>
      </c>
    </row>
    <row r="54" spans="3:15" s="14" customFormat="1" x14ac:dyDescent="0.25">
      <c r="C54" s="142" t="s">
        <v>30</v>
      </c>
      <c r="D54" s="142" t="s">
        <v>30</v>
      </c>
      <c r="N54" s="142" t="s">
        <v>30</v>
      </c>
      <c r="O54" s="142" t="s">
        <v>30</v>
      </c>
    </row>
    <row r="55" spans="3:15" s="14" customFormat="1" x14ac:dyDescent="0.25">
      <c r="C55" s="142" t="s">
        <v>30</v>
      </c>
      <c r="D55" s="142" t="s">
        <v>30</v>
      </c>
      <c r="N55" s="142" t="s">
        <v>30</v>
      </c>
      <c r="O55" s="142" t="s">
        <v>30</v>
      </c>
    </row>
    <row r="56" spans="3:15" s="14" customFormat="1" x14ac:dyDescent="0.25">
      <c r="C56" s="142" t="s">
        <v>30</v>
      </c>
      <c r="D56" s="142" t="s">
        <v>30</v>
      </c>
      <c r="N56" s="142" t="s">
        <v>30</v>
      </c>
      <c r="O56" s="142" t="s">
        <v>30</v>
      </c>
    </row>
    <row r="57" spans="3:15" s="14" customFormat="1" x14ac:dyDescent="0.25">
      <c r="C57" s="142" t="s">
        <v>30</v>
      </c>
      <c r="D57" s="142" t="s">
        <v>30</v>
      </c>
      <c r="N57" s="142" t="s">
        <v>30</v>
      </c>
      <c r="O57" s="142" t="s">
        <v>30</v>
      </c>
    </row>
    <row r="58" spans="3:15" s="14" customFormat="1" x14ac:dyDescent="0.25">
      <c r="C58" s="142" t="s">
        <v>30</v>
      </c>
      <c r="D58" s="142" t="s">
        <v>30</v>
      </c>
      <c r="N58" s="142" t="s">
        <v>30</v>
      </c>
      <c r="O58" s="142" t="s">
        <v>30</v>
      </c>
    </row>
    <row r="59" spans="3:15" s="14" customFormat="1" x14ac:dyDescent="0.25">
      <c r="C59" s="142" t="s">
        <v>30</v>
      </c>
      <c r="D59" s="142" t="s">
        <v>30</v>
      </c>
      <c r="N59" s="142" t="s">
        <v>30</v>
      </c>
      <c r="O59" s="142" t="s">
        <v>30</v>
      </c>
    </row>
    <row r="60" spans="3:15" s="14" customFormat="1" x14ac:dyDescent="0.25">
      <c r="C60" s="142" t="s">
        <v>30</v>
      </c>
      <c r="D60" s="142" t="s">
        <v>30</v>
      </c>
      <c r="N60" s="142" t="s">
        <v>30</v>
      </c>
      <c r="O60" s="142" t="s">
        <v>30</v>
      </c>
    </row>
    <row r="61" spans="3:15" s="14" customFormat="1" x14ac:dyDescent="0.25">
      <c r="C61" s="142" t="s">
        <v>30</v>
      </c>
      <c r="D61" s="142" t="s">
        <v>30</v>
      </c>
      <c r="N61" s="142" t="s">
        <v>30</v>
      </c>
      <c r="O61" s="142" t="s">
        <v>30</v>
      </c>
    </row>
    <row r="62" spans="3:15" s="14" customFormat="1" x14ac:dyDescent="0.25">
      <c r="C62" s="142" t="s">
        <v>30</v>
      </c>
      <c r="D62" s="142" t="s">
        <v>30</v>
      </c>
      <c r="N62" s="142" t="s">
        <v>30</v>
      </c>
      <c r="O62" s="142" t="s">
        <v>30</v>
      </c>
    </row>
    <row r="63" spans="3:15" s="14" customFormat="1" x14ac:dyDescent="0.25">
      <c r="C63" s="142" t="s">
        <v>30</v>
      </c>
      <c r="D63" s="142" t="s">
        <v>30</v>
      </c>
      <c r="N63" s="142" t="s">
        <v>30</v>
      </c>
      <c r="O63" s="142" t="s">
        <v>30</v>
      </c>
    </row>
    <row r="64" spans="3:15" s="14" customFormat="1" x14ac:dyDescent="0.25">
      <c r="C64" s="142" t="s">
        <v>30</v>
      </c>
      <c r="D64" s="142" t="s">
        <v>30</v>
      </c>
      <c r="N64" s="142" t="s">
        <v>30</v>
      </c>
      <c r="O64" s="142" t="s">
        <v>30</v>
      </c>
    </row>
    <row r="65" spans="3:15" s="14" customFormat="1" x14ac:dyDescent="0.25">
      <c r="C65" s="142" t="s">
        <v>30</v>
      </c>
      <c r="D65" s="142" t="s">
        <v>30</v>
      </c>
      <c r="N65" s="142" t="s">
        <v>30</v>
      </c>
      <c r="O65" s="142" t="s">
        <v>30</v>
      </c>
    </row>
    <row r="66" spans="3:15" s="14" customFormat="1" x14ac:dyDescent="0.25">
      <c r="C66" s="142" t="s">
        <v>30</v>
      </c>
      <c r="D66" s="142" t="s">
        <v>30</v>
      </c>
      <c r="N66" s="142" t="s">
        <v>30</v>
      </c>
      <c r="O66" s="142" t="s">
        <v>30</v>
      </c>
    </row>
    <row r="67" spans="3:15" s="14" customFormat="1" x14ac:dyDescent="0.25">
      <c r="C67" s="142" t="s">
        <v>30</v>
      </c>
      <c r="D67" s="142" t="s">
        <v>30</v>
      </c>
      <c r="N67" s="142" t="s">
        <v>30</v>
      </c>
      <c r="O67" s="142" t="s">
        <v>30</v>
      </c>
    </row>
    <row r="68" spans="3:15" s="14" customFormat="1" x14ac:dyDescent="0.25">
      <c r="C68" s="142" t="s">
        <v>30</v>
      </c>
      <c r="D68" s="142" t="s">
        <v>30</v>
      </c>
      <c r="N68" s="142" t="s">
        <v>30</v>
      </c>
      <c r="O68" s="142" t="s">
        <v>30</v>
      </c>
    </row>
    <row r="69" spans="3:15" s="14" customFormat="1" x14ac:dyDescent="0.25">
      <c r="C69" s="142" t="s">
        <v>30</v>
      </c>
      <c r="D69" s="142" t="s">
        <v>30</v>
      </c>
      <c r="N69" s="142" t="s">
        <v>30</v>
      </c>
      <c r="O69" s="142" t="s">
        <v>30</v>
      </c>
    </row>
    <row r="70" spans="3:15" s="14" customFormat="1" x14ac:dyDescent="0.25">
      <c r="C70" s="142" t="s">
        <v>30</v>
      </c>
      <c r="D70" s="142" t="s">
        <v>30</v>
      </c>
      <c r="N70" s="142" t="s">
        <v>30</v>
      </c>
      <c r="O70" s="142" t="s">
        <v>30</v>
      </c>
    </row>
    <row r="71" spans="3:15" s="14" customFormat="1" x14ac:dyDescent="0.25">
      <c r="C71" s="142" t="s">
        <v>30</v>
      </c>
      <c r="D71" s="142" t="s">
        <v>30</v>
      </c>
      <c r="N71" s="142" t="s">
        <v>30</v>
      </c>
      <c r="O71" s="142" t="s">
        <v>30</v>
      </c>
    </row>
    <row r="72" spans="3:15" s="14" customFormat="1" x14ac:dyDescent="0.25">
      <c r="C72" s="142" t="s">
        <v>30</v>
      </c>
      <c r="D72" s="142" t="s">
        <v>30</v>
      </c>
      <c r="N72" s="142" t="s">
        <v>30</v>
      </c>
      <c r="O72" s="142" t="s">
        <v>30</v>
      </c>
    </row>
    <row r="73" spans="3:15" s="14" customFormat="1" x14ac:dyDescent="0.25">
      <c r="C73" s="142" t="s">
        <v>30</v>
      </c>
      <c r="D73" s="142" t="s">
        <v>30</v>
      </c>
      <c r="N73" s="142" t="s">
        <v>30</v>
      </c>
      <c r="O73" s="142" t="s">
        <v>30</v>
      </c>
    </row>
    <row r="74" spans="3:15" s="14" customFormat="1" x14ac:dyDescent="0.25">
      <c r="C74" s="142" t="s">
        <v>30</v>
      </c>
      <c r="D74" s="142" t="s">
        <v>30</v>
      </c>
      <c r="N74" s="142" t="s">
        <v>30</v>
      </c>
      <c r="O74" s="142" t="s">
        <v>30</v>
      </c>
    </row>
    <row r="75" spans="3:15" s="14" customFormat="1" x14ac:dyDescent="0.25">
      <c r="C75" s="142" t="s">
        <v>30</v>
      </c>
      <c r="D75" s="142" t="s">
        <v>30</v>
      </c>
      <c r="N75" s="142" t="s">
        <v>30</v>
      </c>
      <c r="O75" s="142" t="s">
        <v>30</v>
      </c>
    </row>
    <row r="76" spans="3:15" s="14" customFormat="1" x14ac:dyDescent="0.25">
      <c r="C76" s="142" t="s">
        <v>30</v>
      </c>
      <c r="D76" s="142" t="s">
        <v>30</v>
      </c>
      <c r="N76" s="142" t="s">
        <v>30</v>
      </c>
      <c r="O76" s="142" t="s">
        <v>30</v>
      </c>
    </row>
    <row r="77" spans="3:15" s="14" customFormat="1" x14ac:dyDescent="0.25">
      <c r="C77" s="142" t="s">
        <v>30</v>
      </c>
      <c r="D77" s="142" t="s">
        <v>30</v>
      </c>
      <c r="N77" s="142" t="s">
        <v>30</v>
      </c>
      <c r="O77" s="142" t="s">
        <v>30</v>
      </c>
    </row>
    <row r="78" spans="3:15" s="14" customFormat="1" x14ac:dyDescent="0.25">
      <c r="C78" s="142" t="s">
        <v>30</v>
      </c>
      <c r="D78" s="142" t="s">
        <v>30</v>
      </c>
      <c r="N78" s="142" t="s">
        <v>30</v>
      </c>
      <c r="O78" s="142" t="s">
        <v>30</v>
      </c>
    </row>
    <row r="79" spans="3:15" s="14" customFormat="1" x14ac:dyDescent="0.25">
      <c r="C79" s="142" t="s">
        <v>30</v>
      </c>
      <c r="D79" s="142" t="s">
        <v>30</v>
      </c>
      <c r="N79" s="142" t="s">
        <v>30</v>
      </c>
      <c r="O79" s="142" t="s">
        <v>30</v>
      </c>
    </row>
    <row r="80" spans="3:15" s="14" customFormat="1" x14ac:dyDescent="0.25">
      <c r="C80" s="142" t="s">
        <v>30</v>
      </c>
      <c r="D80" s="142" t="s">
        <v>30</v>
      </c>
      <c r="N80" s="142" t="s">
        <v>30</v>
      </c>
      <c r="O80" s="142" t="s">
        <v>30</v>
      </c>
    </row>
    <row r="81" spans="3:15" s="14" customFormat="1" x14ac:dyDescent="0.25">
      <c r="C81" s="142" t="s">
        <v>30</v>
      </c>
      <c r="D81" s="142" t="s">
        <v>30</v>
      </c>
      <c r="N81" s="142" t="s">
        <v>30</v>
      </c>
      <c r="O81" s="142" t="s">
        <v>30</v>
      </c>
    </row>
    <row r="82" spans="3:15" s="14" customFormat="1" x14ac:dyDescent="0.25">
      <c r="C82" s="142" t="s">
        <v>30</v>
      </c>
      <c r="D82" s="142" t="s">
        <v>30</v>
      </c>
      <c r="N82" s="142" t="s">
        <v>30</v>
      </c>
      <c r="O82" s="142" t="s">
        <v>30</v>
      </c>
    </row>
    <row r="83" spans="3:15" s="14" customFormat="1" x14ac:dyDescent="0.25">
      <c r="C83" s="142" t="s">
        <v>30</v>
      </c>
      <c r="D83" s="142" t="s">
        <v>30</v>
      </c>
      <c r="N83" s="142" t="s">
        <v>30</v>
      </c>
      <c r="O83" s="142" t="s">
        <v>30</v>
      </c>
    </row>
    <row r="84" spans="3:15" s="14" customFormat="1" x14ac:dyDescent="0.25">
      <c r="C84" s="142" t="s">
        <v>30</v>
      </c>
      <c r="D84" s="142" t="s">
        <v>30</v>
      </c>
      <c r="N84" s="142" t="s">
        <v>30</v>
      </c>
      <c r="O84" s="142" t="s">
        <v>30</v>
      </c>
    </row>
    <row r="85" spans="3:15" s="14" customFormat="1" x14ac:dyDescent="0.25">
      <c r="C85" s="142" t="s">
        <v>30</v>
      </c>
      <c r="D85" s="142" t="s">
        <v>30</v>
      </c>
      <c r="N85" s="142" t="s">
        <v>30</v>
      </c>
      <c r="O85" s="142" t="s">
        <v>30</v>
      </c>
    </row>
    <row r="86" spans="3:15" s="14" customFormat="1" x14ac:dyDescent="0.25">
      <c r="C86" s="142" t="s">
        <v>30</v>
      </c>
      <c r="D86" s="142" t="s">
        <v>30</v>
      </c>
      <c r="N86" s="142" t="s">
        <v>30</v>
      </c>
      <c r="O86" s="142" t="s">
        <v>30</v>
      </c>
    </row>
    <row r="87" spans="3:15" s="14" customFormat="1" x14ac:dyDescent="0.25">
      <c r="C87" s="142" t="s">
        <v>30</v>
      </c>
      <c r="D87" s="142" t="s">
        <v>30</v>
      </c>
      <c r="N87" s="142" t="s">
        <v>30</v>
      </c>
      <c r="O87" s="142" t="s">
        <v>30</v>
      </c>
    </row>
    <row r="88" spans="3:15" s="14" customFormat="1" x14ac:dyDescent="0.25">
      <c r="C88" s="142" t="s">
        <v>30</v>
      </c>
      <c r="D88" s="142" t="s">
        <v>30</v>
      </c>
      <c r="N88" s="142" t="s">
        <v>30</v>
      </c>
      <c r="O88" s="142" t="s">
        <v>30</v>
      </c>
    </row>
    <row r="89" spans="3:15" s="14" customFormat="1" x14ac:dyDescent="0.25">
      <c r="C89" s="142" t="s">
        <v>30</v>
      </c>
      <c r="D89" s="142" t="s">
        <v>30</v>
      </c>
      <c r="N89" s="142" t="s">
        <v>30</v>
      </c>
      <c r="O89" s="142" t="s">
        <v>30</v>
      </c>
    </row>
    <row r="90" spans="3:15" s="14" customFormat="1" x14ac:dyDescent="0.25">
      <c r="C90" s="142" t="s">
        <v>30</v>
      </c>
      <c r="D90" s="142" t="s">
        <v>30</v>
      </c>
      <c r="N90" s="142" t="s">
        <v>30</v>
      </c>
      <c r="O90" s="142" t="s">
        <v>30</v>
      </c>
    </row>
    <row r="91" spans="3:15" s="14" customFormat="1" x14ac:dyDescent="0.25">
      <c r="C91" s="142" t="s">
        <v>30</v>
      </c>
      <c r="D91" s="142" t="s">
        <v>30</v>
      </c>
      <c r="N91" s="142" t="s">
        <v>30</v>
      </c>
      <c r="O91" s="142" t="s">
        <v>30</v>
      </c>
    </row>
    <row r="92" spans="3:15" s="14" customFormat="1" x14ac:dyDescent="0.25">
      <c r="C92" s="142" t="s">
        <v>30</v>
      </c>
      <c r="D92" s="142" t="s">
        <v>30</v>
      </c>
      <c r="N92" s="142" t="s">
        <v>30</v>
      </c>
      <c r="O92" s="142" t="s">
        <v>30</v>
      </c>
    </row>
    <row r="93" spans="3:15" s="14" customFormat="1" x14ac:dyDescent="0.25">
      <c r="C93" s="142" t="s">
        <v>30</v>
      </c>
      <c r="D93" s="142" t="s">
        <v>30</v>
      </c>
      <c r="N93" s="142" t="s">
        <v>30</v>
      </c>
      <c r="O93" s="142" t="s">
        <v>30</v>
      </c>
    </row>
    <row r="94" spans="3:15" s="14" customFormat="1" x14ac:dyDescent="0.25">
      <c r="C94" s="142" t="s">
        <v>30</v>
      </c>
      <c r="D94" s="142" t="s">
        <v>30</v>
      </c>
      <c r="N94" s="142" t="s">
        <v>30</v>
      </c>
      <c r="O94" s="142" t="s">
        <v>30</v>
      </c>
    </row>
    <row r="95" spans="3:15" s="14" customFormat="1" x14ac:dyDescent="0.25">
      <c r="C95" s="142" t="s">
        <v>30</v>
      </c>
      <c r="D95" s="142" t="s">
        <v>30</v>
      </c>
      <c r="N95" s="142" t="s">
        <v>30</v>
      </c>
      <c r="O95" s="142" t="s">
        <v>30</v>
      </c>
    </row>
    <row r="96" spans="3:15" s="14" customFormat="1" x14ac:dyDescent="0.25">
      <c r="C96" s="142" t="s">
        <v>30</v>
      </c>
      <c r="D96" s="142" t="s">
        <v>30</v>
      </c>
      <c r="N96" s="142" t="s">
        <v>30</v>
      </c>
      <c r="O96" s="142" t="s">
        <v>30</v>
      </c>
    </row>
    <row r="97" spans="3:15" s="14" customFormat="1" x14ac:dyDescent="0.25">
      <c r="C97" s="142" t="s">
        <v>30</v>
      </c>
      <c r="D97" s="142" t="s">
        <v>30</v>
      </c>
      <c r="N97" s="142" t="s">
        <v>30</v>
      </c>
      <c r="O97" s="142" t="s">
        <v>30</v>
      </c>
    </row>
    <row r="98" spans="3:15" s="14" customFormat="1" x14ac:dyDescent="0.25">
      <c r="C98" s="142" t="s">
        <v>30</v>
      </c>
      <c r="D98" s="142" t="s">
        <v>30</v>
      </c>
      <c r="N98" s="142" t="s">
        <v>30</v>
      </c>
      <c r="O98" s="142" t="s">
        <v>30</v>
      </c>
    </row>
    <row r="99" spans="3:15" s="14" customFormat="1" x14ac:dyDescent="0.25">
      <c r="C99" s="142" t="s">
        <v>30</v>
      </c>
      <c r="D99" s="142" t="s">
        <v>30</v>
      </c>
      <c r="N99" s="142" t="s">
        <v>30</v>
      </c>
      <c r="O99" s="142" t="s">
        <v>30</v>
      </c>
    </row>
    <row r="100" spans="3:15" s="14" customFormat="1" x14ac:dyDescent="0.25">
      <c r="C100" s="142" t="s">
        <v>30</v>
      </c>
      <c r="D100" s="142" t="s">
        <v>30</v>
      </c>
      <c r="N100" s="142" t="s">
        <v>30</v>
      </c>
      <c r="O100" s="142" t="s">
        <v>30</v>
      </c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7" width="7.7109375" style="49" customWidth="1"/>
    <col min="8" max="9" width="10.140625" style="49" customWidth="1"/>
    <col min="10" max="13" width="7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123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159</v>
      </c>
      <c r="F3" s="17" t="s">
        <v>160</v>
      </c>
      <c r="G3" s="17" t="s">
        <v>158</v>
      </c>
      <c r="H3" s="173" t="s">
        <v>157</v>
      </c>
      <c r="I3" s="174"/>
      <c r="J3" s="175"/>
      <c r="K3" s="17" t="s">
        <v>162</v>
      </c>
      <c r="L3" s="17" t="s">
        <v>161</v>
      </c>
      <c r="M3" s="17" t="s">
        <v>163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270666</v>
      </c>
      <c r="F4" s="72">
        <f t="shared" ref="F4:M4" si="0">F5+F8+F47</f>
        <v>373460</v>
      </c>
      <c r="G4" s="72">
        <f t="shared" si="0"/>
        <v>444944</v>
      </c>
      <c r="H4" s="73">
        <f t="shared" si="0"/>
        <v>974393</v>
      </c>
      <c r="I4" s="72">
        <f t="shared" si="0"/>
        <v>860305</v>
      </c>
      <c r="J4" s="74">
        <f t="shared" si="0"/>
        <v>1008024</v>
      </c>
      <c r="K4" s="72">
        <f t="shared" si="0"/>
        <v>970471</v>
      </c>
      <c r="L4" s="72">
        <f t="shared" si="0"/>
        <v>1032122</v>
      </c>
      <c r="M4" s="72">
        <f t="shared" si="0"/>
        <v>1088467.182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118026</v>
      </c>
      <c r="F5" s="100">
        <f t="shared" ref="F5:M5" si="1">SUM(F6:F7)</f>
        <v>149141</v>
      </c>
      <c r="G5" s="100">
        <f t="shared" si="1"/>
        <v>182850</v>
      </c>
      <c r="H5" s="101">
        <f t="shared" si="1"/>
        <v>221081</v>
      </c>
      <c r="I5" s="100">
        <f t="shared" si="1"/>
        <v>218787</v>
      </c>
      <c r="J5" s="102">
        <f t="shared" si="1"/>
        <v>209287</v>
      </c>
      <c r="K5" s="100">
        <f t="shared" si="1"/>
        <v>237834</v>
      </c>
      <c r="L5" s="100">
        <f t="shared" si="1"/>
        <v>251842</v>
      </c>
      <c r="M5" s="100">
        <f t="shared" si="1"/>
        <v>265571.77499999997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101878</v>
      </c>
      <c r="F6" s="79">
        <v>128495</v>
      </c>
      <c r="G6" s="79">
        <v>158502</v>
      </c>
      <c r="H6" s="80">
        <v>196708</v>
      </c>
      <c r="I6" s="79">
        <v>194617</v>
      </c>
      <c r="J6" s="81">
        <v>185117</v>
      </c>
      <c r="K6" s="79">
        <v>203119</v>
      </c>
      <c r="L6" s="79">
        <v>214482</v>
      </c>
      <c r="M6" s="79">
        <v>226133.25499999998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16148</v>
      </c>
      <c r="F7" s="93">
        <v>20646</v>
      </c>
      <c r="G7" s="93">
        <v>24348</v>
      </c>
      <c r="H7" s="94">
        <v>24373</v>
      </c>
      <c r="I7" s="93">
        <v>24170</v>
      </c>
      <c r="J7" s="95">
        <v>24170</v>
      </c>
      <c r="K7" s="93">
        <v>34715</v>
      </c>
      <c r="L7" s="93">
        <v>37360</v>
      </c>
      <c r="M7" s="93">
        <v>39438.519999999997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152525</v>
      </c>
      <c r="F8" s="100">
        <f t="shared" ref="F8:M8" si="2">SUM(F9:F46)</f>
        <v>224147</v>
      </c>
      <c r="G8" s="100">
        <f t="shared" si="2"/>
        <v>262094</v>
      </c>
      <c r="H8" s="101">
        <f t="shared" si="2"/>
        <v>753107</v>
      </c>
      <c r="I8" s="100">
        <f t="shared" si="2"/>
        <v>641518</v>
      </c>
      <c r="J8" s="102">
        <f t="shared" si="2"/>
        <v>798737</v>
      </c>
      <c r="K8" s="100">
        <f t="shared" si="2"/>
        <v>732637</v>
      </c>
      <c r="L8" s="100">
        <f t="shared" si="2"/>
        <v>780280</v>
      </c>
      <c r="M8" s="100">
        <f t="shared" si="2"/>
        <v>822895.40700000001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1042</v>
      </c>
      <c r="F9" s="79">
        <v>1046</v>
      </c>
      <c r="G9" s="79">
        <v>1174</v>
      </c>
      <c r="H9" s="80">
        <v>1144</v>
      </c>
      <c r="I9" s="79">
        <v>1032</v>
      </c>
      <c r="J9" s="81">
        <v>865</v>
      </c>
      <c r="K9" s="79">
        <v>1126</v>
      </c>
      <c r="L9" s="79">
        <v>1173</v>
      </c>
      <c r="M9" s="79">
        <v>1234.115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1355</v>
      </c>
      <c r="F10" s="86">
        <v>1721</v>
      </c>
      <c r="G10" s="86">
        <v>3946</v>
      </c>
      <c r="H10" s="87">
        <v>1589</v>
      </c>
      <c r="I10" s="86">
        <v>2500</v>
      </c>
      <c r="J10" s="88">
        <v>2387</v>
      </c>
      <c r="K10" s="86">
        <v>1466</v>
      </c>
      <c r="L10" s="86">
        <v>1698</v>
      </c>
      <c r="M10" s="86">
        <v>1788.7259999999999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1473</v>
      </c>
      <c r="F11" s="86">
        <v>911</v>
      </c>
      <c r="G11" s="86">
        <v>829</v>
      </c>
      <c r="H11" s="87">
        <v>726</v>
      </c>
      <c r="I11" s="86">
        <v>716</v>
      </c>
      <c r="J11" s="88">
        <v>906</v>
      </c>
      <c r="K11" s="86">
        <v>761</v>
      </c>
      <c r="L11" s="86">
        <v>818</v>
      </c>
      <c r="M11" s="86">
        <v>861.05899999999997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4523</v>
      </c>
      <c r="F12" s="86">
        <v>4869</v>
      </c>
      <c r="G12" s="86">
        <v>5967</v>
      </c>
      <c r="H12" s="87">
        <v>5383</v>
      </c>
      <c r="I12" s="86">
        <v>5895</v>
      </c>
      <c r="J12" s="88">
        <v>5895</v>
      </c>
      <c r="K12" s="86">
        <v>6154</v>
      </c>
      <c r="L12" s="86">
        <v>6437</v>
      </c>
      <c r="M12" s="86">
        <v>6778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174</v>
      </c>
      <c r="F13" s="86">
        <v>190</v>
      </c>
      <c r="G13" s="86">
        <v>189</v>
      </c>
      <c r="H13" s="87">
        <v>186</v>
      </c>
      <c r="I13" s="86">
        <v>312</v>
      </c>
      <c r="J13" s="88">
        <v>228</v>
      </c>
      <c r="K13" s="86">
        <v>326</v>
      </c>
      <c r="L13" s="86">
        <v>341</v>
      </c>
      <c r="M13" s="86">
        <v>359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975</v>
      </c>
      <c r="F14" s="86">
        <v>1198</v>
      </c>
      <c r="G14" s="86">
        <v>1472</v>
      </c>
      <c r="H14" s="87">
        <v>542</v>
      </c>
      <c r="I14" s="86">
        <v>743</v>
      </c>
      <c r="J14" s="88">
        <v>1425</v>
      </c>
      <c r="K14" s="86">
        <v>542</v>
      </c>
      <c r="L14" s="86">
        <v>568</v>
      </c>
      <c r="M14" s="86">
        <v>596.98899999999992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3085</v>
      </c>
      <c r="F15" s="86">
        <v>2621</v>
      </c>
      <c r="G15" s="86">
        <v>2819</v>
      </c>
      <c r="H15" s="87">
        <v>2824</v>
      </c>
      <c r="I15" s="86">
        <v>2474</v>
      </c>
      <c r="J15" s="88">
        <v>1958</v>
      </c>
      <c r="K15" s="86">
        <v>2227</v>
      </c>
      <c r="L15" s="86">
        <v>2390</v>
      </c>
      <c r="M15" s="86">
        <v>2516.2009999999996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1403</v>
      </c>
      <c r="F16" s="86">
        <v>1544</v>
      </c>
      <c r="G16" s="86">
        <v>1980</v>
      </c>
      <c r="H16" s="87">
        <v>27532</v>
      </c>
      <c r="I16" s="86">
        <v>27702</v>
      </c>
      <c r="J16" s="88">
        <v>20645</v>
      </c>
      <c r="K16" s="86">
        <v>32536</v>
      </c>
      <c r="L16" s="86">
        <v>32653</v>
      </c>
      <c r="M16" s="86">
        <v>32793.06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6228</v>
      </c>
      <c r="F17" s="86">
        <v>18007</v>
      </c>
      <c r="G17" s="86">
        <v>13914</v>
      </c>
      <c r="H17" s="87">
        <v>2328</v>
      </c>
      <c r="I17" s="86">
        <v>8995</v>
      </c>
      <c r="J17" s="88">
        <v>14593</v>
      </c>
      <c r="K17" s="86">
        <v>2331</v>
      </c>
      <c r="L17" s="86">
        <v>2439</v>
      </c>
      <c r="M17" s="86">
        <v>2568.2819999999997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5545</v>
      </c>
      <c r="F18" s="86">
        <v>11733</v>
      </c>
      <c r="G18" s="86">
        <v>20391</v>
      </c>
      <c r="H18" s="87">
        <v>1716</v>
      </c>
      <c r="I18" s="86">
        <v>31716</v>
      </c>
      <c r="J18" s="88">
        <v>29259</v>
      </c>
      <c r="K18" s="86">
        <v>1844</v>
      </c>
      <c r="L18" s="86">
        <v>1931</v>
      </c>
      <c r="M18" s="86">
        <v>2034.0339999999999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37</v>
      </c>
      <c r="F19" s="86">
        <v>9</v>
      </c>
      <c r="G19" s="86">
        <v>42</v>
      </c>
      <c r="H19" s="87">
        <v>10</v>
      </c>
      <c r="I19" s="86">
        <v>9</v>
      </c>
      <c r="J19" s="88">
        <v>47</v>
      </c>
      <c r="K19" s="86">
        <v>10</v>
      </c>
      <c r="L19" s="86">
        <v>10</v>
      </c>
      <c r="M19" s="86">
        <v>10.53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938</v>
      </c>
      <c r="F21" s="86">
        <v>2562</v>
      </c>
      <c r="G21" s="86">
        <v>5263</v>
      </c>
      <c r="H21" s="87">
        <v>266</v>
      </c>
      <c r="I21" s="86">
        <v>7924</v>
      </c>
      <c r="J21" s="88">
        <v>7900</v>
      </c>
      <c r="K21" s="86">
        <v>278</v>
      </c>
      <c r="L21" s="86">
        <v>291</v>
      </c>
      <c r="M21" s="86">
        <v>306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12657</v>
      </c>
      <c r="F22" s="86">
        <v>5705</v>
      </c>
      <c r="G22" s="86">
        <v>121954</v>
      </c>
      <c r="H22" s="87">
        <v>633343</v>
      </c>
      <c r="I22" s="86">
        <v>381480</v>
      </c>
      <c r="J22" s="88">
        <v>513290</v>
      </c>
      <c r="K22" s="86">
        <v>602157</v>
      </c>
      <c r="L22" s="86">
        <v>640719</v>
      </c>
      <c r="M22" s="86">
        <v>677450.89799999993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7</v>
      </c>
      <c r="F23" s="86">
        <v>0</v>
      </c>
      <c r="G23" s="86">
        <v>0</v>
      </c>
      <c r="H23" s="87">
        <v>1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51</v>
      </c>
      <c r="F24" s="86">
        <v>39</v>
      </c>
      <c r="G24" s="86">
        <v>186</v>
      </c>
      <c r="H24" s="87">
        <v>43</v>
      </c>
      <c r="I24" s="86">
        <v>43</v>
      </c>
      <c r="J24" s="88">
        <v>5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562</v>
      </c>
      <c r="H25" s="87">
        <v>2027</v>
      </c>
      <c r="I25" s="86">
        <v>3847</v>
      </c>
      <c r="J25" s="88">
        <v>4237</v>
      </c>
      <c r="K25" s="86">
        <v>3940</v>
      </c>
      <c r="L25" s="86">
        <v>4124</v>
      </c>
      <c r="M25" s="86">
        <v>4342.1479999999992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170</v>
      </c>
      <c r="F29" s="86">
        <v>175</v>
      </c>
      <c r="G29" s="86">
        <v>200</v>
      </c>
      <c r="H29" s="87">
        <v>88</v>
      </c>
      <c r="I29" s="86">
        <v>81</v>
      </c>
      <c r="J29" s="88">
        <v>85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665</v>
      </c>
      <c r="F30" s="86">
        <v>561</v>
      </c>
      <c r="G30" s="86">
        <v>316</v>
      </c>
      <c r="H30" s="87">
        <v>605</v>
      </c>
      <c r="I30" s="86">
        <v>232</v>
      </c>
      <c r="J30" s="88">
        <v>80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49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674</v>
      </c>
      <c r="F32" s="86">
        <v>619</v>
      </c>
      <c r="G32" s="86">
        <v>2343</v>
      </c>
      <c r="H32" s="87">
        <v>1988</v>
      </c>
      <c r="I32" s="86">
        <v>8099</v>
      </c>
      <c r="J32" s="88">
        <v>7436</v>
      </c>
      <c r="K32" s="86">
        <v>1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2</v>
      </c>
      <c r="F33" s="86">
        <v>1</v>
      </c>
      <c r="G33" s="86">
        <v>25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22234</v>
      </c>
      <c r="F37" s="86">
        <v>6323</v>
      </c>
      <c r="G37" s="86">
        <v>16959</v>
      </c>
      <c r="H37" s="87">
        <v>5491</v>
      </c>
      <c r="I37" s="86">
        <v>31091</v>
      </c>
      <c r="J37" s="88">
        <v>39616</v>
      </c>
      <c r="K37" s="86">
        <v>10069</v>
      </c>
      <c r="L37" s="86">
        <v>10557</v>
      </c>
      <c r="M37" s="86">
        <v>11193.675000000001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1829</v>
      </c>
      <c r="F38" s="86">
        <v>2238</v>
      </c>
      <c r="G38" s="86">
        <v>2886</v>
      </c>
      <c r="H38" s="87">
        <v>2179</v>
      </c>
      <c r="I38" s="86">
        <v>2180</v>
      </c>
      <c r="J38" s="88">
        <v>2021</v>
      </c>
      <c r="K38" s="86">
        <v>2263</v>
      </c>
      <c r="L38" s="86">
        <v>2382</v>
      </c>
      <c r="M38" s="86">
        <v>2508.712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4721</v>
      </c>
      <c r="F39" s="86">
        <v>6812</v>
      </c>
      <c r="G39" s="86">
        <v>10698</v>
      </c>
      <c r="H39" s="87">
        <v>3956</v>
      </c>
      <c r="I39" s="86">
        <v>76746</v>
      </c>
      <c r="J39" s="88">
        <v>91384</v>
      </c>
      <c r="K39" s="86">
        <v>3139</v>
      </c>
      <c r="L39" s="86">
        <v>3817</v>
      </c>
      <c r="M39" s="86">
        <v>4020.0969999999998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63164</v>
      </c>
      <c r="F40" s="86">
        <v>133943</v>
      </c>
      <c r="G40" s="86">
        <v>24001</v>
      </c>
      <c r="H40" s="87">
        <v>41723</v>
      </c>
      <c r="I40" s="86">
        <v>27296</v>
      </c>
      <c r="J40" s="88">
        <v>28108</v>
      </c>
      <c r="K40" s="86">
        <v>40664</v>
      </c>
      <c r="L40" s="86">
        <v>46585</v>
      </c>
      <c r="M40" s="86">
        <v>49054.892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4</v>
      </c>
      <c r="F41" s="86">
        <v>4</v>
      </c>
      <c r="G41" s="86">
        <v>7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15756</v>
      </c>
      <c r="F42" s="86">
        <v>17192</v>
      </c>
      <c r="G42" s="86">
        <v>19078</v>
      </c>
      <c r="H42" s="87">
        <v>14107</v>
      </c>
      <c r="I42" s="86">
        <v>17101</v>
      </c>
      <c r="J42" s="88">
        <v>23282</v>
      </c>
      <c r="K42" s="86">
        <v>17136</v>
      </c>
      <c r="L42" s="86">
        <v>17433</v>
      </c>
      <c r="M42" s="86">
        <v>18355.858999999997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2714</v>
      </c>
      <c r="F43" s="86">
        <v>2932</v>
      </c>
      <c r="G43" s="86">
        <v>3173</v>
      </c>
      <c r="H43" s="87">
        <v>2127</v>
      </c>
      <c r="I43" s="86">
        <v>2132</v>
      </c>
      <c r="J43" s="88">
        <v>1902</v>
      </c>
      <c r="K43" s="86">
        <v>2491</v>
      </c>
      <c r="L43" s="86">
        <v>2664</v>
      </c>
      <c r="M43" s="86">
        <v>2805.1489999999999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911</v>
      </c>
      <c r="F44" s="86">
        <v>764</v>
      </c>
      <c r="G44" s="86">
        <v>1259</v>
      </c>
      <c r="H44" s="87">
        <v>796</v>
      </c>
      <c r="I44" s="86">
        <v>726</v>
      </c>
      <c r="J44" s="88">
        <v>613</v>
      </c>
      <c r="K44" s="86">
        <v>774</v>
      </c>
      <c r="L44" s="86">
        <v>825</v>
      </c>
      <c r="M44" s="86">
        <v>869.78700000000003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139</v>
      </c>
      <c r="F45" s="86">
        <v>428</v>
      </c>
      <c r="G45" s="86">
        <v>373</v>
      </c>
      <c r="H45" s="87">
        <v>387</v>
      </c>
      <c r="I45" s="86">
        <v>421</v>
      </c>
      <c r="J45" s="88">
        <v>545</v>
      </c>
      <c r="K45" s="86">
        <v>402</v>
      </c>
      <c r="L45" s="86">
        <v>425</v>
      </c>
      <c r="M45" s="86">
        <v>448.19400000000002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88</v>
      </c>
      <c r="H46" s="94">
        <v>0</v>
      </c>
      <c r="I46" s="93">
        <v>25</v>
      </c>
      <c r="J46" s="95">
        <v>25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115</v>
      </c>
      <c r="F47" s="100">
        <f t="shared" ref="F47:M47" si="3">SUM(F48:F49)</f>
        <v>172</v>
      </c>
      <c r="G47" s="100">
        <f t="shared" si="3"/>
        <v>0</v>
      </c>
      <c r="H47" s="101">
        <f t="shared" si="3"/>
        <v>205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115</v>
      </c>
      <c r="F48" s="79">
        <v>172</v>
      </c>
      <c r="G48" s="79">
        <v>0</v>
      </c>
      <c r="H48" s="80">
        <v>205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85941</v>
      </c>
      <c r="F51" s="72">
        <f t="shared" ref="F51:M51" si="4">F52+F59+F62+F63+F64+F72+F73</f>
        <v>168107</v>
      </c>
      <c r="G51" s="72">
        <f t="shared" si="4"/>
        <v>128621</v>
      </c>
      <c r="H51" s="73">
        <f t="shared" si="4"/>
        <v>64181</v>
      </c>
      <c r="I51" s="72">
        <f t="shared" si="4"/>
        <v>105569</v>
      </c>
      <c r="J51" s="74">
        <f t="shared" si="4"/>
        <v>105569</v>
      </c>
      <c r="K51" s="72">
        <f t="shared" si="4"/>
        <v>67659</v>
      </c>
      <c r="L51" s="72">
        <f t="shared" si="4"/>
        <v>70697</v>
      </c>
      <c r="M51" s="72">
        <f t="shared" si="4"/>
        <v>74365.634000000005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81456</v>
      </c>
      <c r="F52" s="79">
        <f t="shared" ref="F52:M52" si="5">F53+F56</f>
        <v>75559</v>
      </c>
      <c r="G52" s="79">
        <f t="shared" si="5"/>
        <v>72298</v>
      </c>
      <c r="H52" s="80">
        <f t="shared" si="5"/>
        <v>46677</v>
      </c>
      <c r="I52" s="79">
        <f t="shared" si="5"/>
        <v>84386</v>
      </c>
      <c r="J52" s="81">
        <f t="shared" si="5"/>
        <v>84386</v>
      </c>
      <c r="K52" s="79">
        <f t="shared" si="5"/>
        <v>49310</v>
      </c>
      <c r="L52" s="79">
        <f t="shared" si="5"/>
        <v>51578</v>
      </c>
      <c r="M52" s="79">
        <f t="shared" si="5"/>
        <v>54311.634000000005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100">
        <f>SUM(E57:E58)</f>
        <v>81456</v>
      </c>
      <c r="F56" s="100">
        <f t="shared" ref="F56:M56" si="7">SUM(F57:F58)</f>
        <v>75559</v>
      </c>
      <c r="G56" s="100">
        <f t="shared" si="7"/>
        <v>72298</v>
      </c>
      <c r="H56" s="101">
        <f t="shared" si="7"/>
        <v>46677</v>
      </c>
      <c r="I56" s="100">
        <f t="shared" si="7"/>
        <v>84386</v>
      </c>
      <c r="J56" s="102">
        <f t="shared" si="7"/>
        <v>84386</v>
      </c>
      <c r="K56" s="100">
        <f t="shared" si="7"/>
        <v>49310</v>
      </c>
      <c r="L56" s="100">
        <f t="shared" si="7"/>
        <v>51578</v>
      </c>
      <c r="M56" s="100">
        <f t="shared" si="7"/>
        <v>54311.634000000005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81456</v>
      </c>
      <c r="F57" s="79">
        <v>75559</v>
      </c>
      <c r="G57" s="79">
        <v>72298</v>
      </c>
      <c r="H57" s="80">
        <v>46677</v>
      </c>
      <c r="I57" s="79">
        <v>84386</v>
      </c>
      <c r="J57" s="81">
        <v>84386</v>
      </c>
      <c r="K57" s="79">
        <v>49310</v>
      </c>
      <c r="L57" s="79">
        <v>51578</v>
      </c>
      <c r="M57" s="79">
        <v>54311.634000000005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3574</v>
      </c>
      <c r="F59" s="100">
        <f t="shared" ref="F59:M59" si="8">SUM(F60:F61)</f>
        <v>90892</v>
      </c>
      <c r="G59" s="100">
        <f t="shared" si="8"/>
        <v>52950</v>
      </c>
      <c r="H59" s="101">
        <f t="shared" si="8"/>
        <v>15517</v>
      </c>
      <c r="I59" s="100">
        <f t="shared" si="8"/>
        <v>15517</v>
      </c>
      <c r="J59" s="102">
        <f t="shared" si="8"/>
        <v>15517</v>
      </c>
      <c r="K59" s="100">
        <f t="shared" si="8"/>
        <v>16348</v>
      </c>
      <c r="L59" s="100">
        <f t="shared" si="8"/>
        <v>17102</v>
      </c>
      <c r="M59" s="100">
        <f t="shared" si="8"/>
        <v>18008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3574</v>
      </c>
      <c r="F61" s="93">
        <v>90892</v>
      </c>
      <c r="G61" s="93">
        <v>52950</v>
      </c>
      <c r="H61" s="94">
        <v>15517</v>
      </c>
      <c r="I61" s="93">
        <v>15517</v>
      </c>
      <c r="J61" s="95">
        <v>15517</v>
      </c>
      <c r="K61" s="93">
        <v>16348</v>
      </c>
      <c r="L61" s="93">
        <v>17102</v>
      </c>
      <c r="M61" s="93">
        <v>18008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9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911</v>
      </c>
      <c r="F73" s="86">
        <f t="shared" ref="F73:M73" si="12">SUM(F74:F75)</f>
        <v>1656</v>
      </c>
      <c r="G73" s="86">
        <f t="shared" si="12"/>
        <v>3373</v>
      </c>
      <c r="H73" s="87">
        <f t="shared" si="12"/>
        <v>1987</v>
      </c>
      <c r="I73" s="86">
        <f t="shared" si="12"/>
        <v>5666</v>
      </c>
      <c r="J73" s="88">
        <f t="shared" si="12"/>
        <v>5666</v>
      </c>
      <c r="K73" s="86">
        <f t="shared" si="12"/>
        <v>2001</v>
      </c>
      <c r="L73" s="86">
        <f t="shared" si="12"/>
        <v>2017</v>
      </c>
      <c r="M73" s="86">
        <f t="shared" si="12"/>
        <v>2046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706</v>
      </c>
      <c r="F74" s="79">
        <v>1123</v>
      </c>
      <c r="G74" s="79">
        <v>2558</v>
      </c>
      <c r="H74" s="80">
        <v>1447</v>
      </c>
      <c r="I74" s="79">
        <v>4631</v>
      </c>
      <c r="J74" s="81">
        <v>4631</v>
      </c>
      <c r="K74" s="79">
        <v>1447</v>
      </c>
      <c r="L74" s="79">
        <v>1447</v>
      </c>
      <c r="M74" s="79">
        <v>1447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205</v>
      </c>
      <c r="F75" s="93">
        <v>533</v>
      </c>
      <c r="G75" s="93">
        <v>815</v>
      </c>
      <c r="H75" s="94">
        <v>540</v>
      </c>
      <c r="I75" s="93">
        <v>1035</v>
      </c>
      <c r="J75" s="95">
        <v>1035</v>
      </c>
      <c r="K75" s="93">
        <v>554</v>
      </c>
      <c r="L75" s="93">
        <v>570</v>
      </c>
      <c r="M75" s="93">
        <v>599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363411</v>
      </c>
      <c r="F77" s="72">
        <f t="shared" ref="F77:M77" si="13">F78+F81+F84+F85+F86+F87+F88</f>
        <v>514128</v>
      </c>
      <c r="G77" s="72">
        <f t="shared" si="13"/>
        <v>441911</v>
      </c>
      <c r="H77" s="73">
        <f t="shared" si="13"/>
        <v>108341</v>
      </c>
      <c r="I77" s="72">
        <f t="shared" si="13"/>
        <v>147905</v>
      </c>
      <c r="J77" s="74">
        <f t="shared" si="13"/>
        <v>147905</v>
      </c>
      <c r="K77" s="72">
        <f t="shared" si="13"/>
        <v>114364</v>
      </c>
      <c r="L77" s="72">
        <f t="shared" si="13"/>
        <v>114457</v>
      </c>
      <c r="M77" s="72">
        <f t="shared" si="13"/>
        <v>119806.50099999999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351604</v>
      </c>
      <c r="F78" s="100">
        <f t="shared" ref="F78:M78" si="14">SUM(F79:F80)</f>
        <v>447676</v>
      </c>
      <c r="G78" s="100">
        <f t="shared" si="14"/>
        <v>404644</v>
      </c>
      <c r="H78" s="101">
        <f t="shared" si="14"/>
        <v>106890</v>
      </c>
      <c r="I78" s="100">
        <f t="shared" si="14"/>
        <v>141957</v>
      </c>
      <c r="J78" s="102">
        <f t="shared" si="14"/>
        <v>141957</v>
      </c>
      <c r="K78" s="100">
        <f t="shared" si="14"/>
        <v>112401</v>
      </c>
      <c r="L78" s="100">
        <f t="shared" si="14"/>
        <v>112422</v>
      </c>
      <c r="M78" s="100">
        <f t="shared" si="14"/>
        <v>117664.36599999999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57704</v>
      </c>
      <c r="F79" s="79">
        <v>74103</v>
      </c>
      <c r="G79" s="79">
        <v>14688</v>
      </c>
      <c r="H79" s="80">
        <v>0</v>
      </c>
      <c r="I79" s="79">
        <v>340</v>
      </c>
      <c r="J79" s="81">
        <v>340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293900</v>
      </c>
      <c r="F80" s="93">
        <v>373573</v>
      </c>
      <c r="G80" s="93">
        <v>389956</v>
      </c>
      <c r="H80" s="94">
        <v>106890</v>
      </c>
      <c r="I80" s="93">
        <v>141617</v>
      </c>
      <c r="J80" s="95">
        <v>141617</v>
      </c>
      <c r="K80" s="93">
        <v>112401</v>
      </c>
      <c r="L80" s="93">
        <v>112422</v>
      </c>
      <c r="M80" s="93">
        <v>117664.36599999999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11699</v>
      </c>
      <c r="F81" s="86">
        <f t="shared" ref="F81:M81" si="15">SUM(F82:F83)</f>
        <v>66380</v>
      </c>
      <c r="G81" s="86">
        <f t="shared" si="15"/>
        <v>37267</v>
      </c>
      <c r="H81" s="87">
        <f t="shared" si="15"/>
        <v>1443</v>
      </c>
      <c r="I81" s="86">
        <f t="shared" si="15"/>
        <v>5948</v>
      </c>
      <c r="J81" s="88">
        <f t="shared" si="15"/>
        <v>5889</v>
      </c>
      <c r="K81" s="86">
        <f t="shared" si="15"/>
        <v>1955</v>
      </c>
      <c r="L81" s="86">
        <f t="shared" si="15"/>
        <v>2035</v>
      </c>
      <c r="M81" s="86">
        <f t="shared" si="15"/>
        <v>2142.1350000000002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63441</v>
      </c>
      <c r="G82" s="79">
        <v>31679</v>
      </c>
      <c r="H82" s="80">
        <v>0</v>
      </c>
      <c r="I82" s="79">
        <v>0</v>
      </c>
      <c r="J82" s="81">
        <v>936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11699</v>
      </c>
      <c r="F83" s="93">
        <v>2939</v>
      </c>
      <c r="G83" s="93">
        <v>5588</v>
      </c>
      <c r="H83" s="94">
        <v>1443</v>
      </c>
      <c r="I83" s="93">
        <v>5948</v>
      </c>
      <c r="J83" s="95">
        <v>4953</v>
      </c>
      <c r="K83" s="93">
        <v>1955</v>
      </c>
      <c r="L83" s="93">
        <v>2035</v>
      </c>
      <c r="M83" s="93">
        <v>2142.1350000000002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108</v>
      </c>
      <c r="F88" s="86">
        <v>72</v>
      </c>
      <c r="G88" s="86">
        <v>0</v>
      </c>
      <c r="H88" s="87">
        <v>8</v>
      </c>
      <c r="I88" s="86">
        <v>0</v>
      </c>
      <c r="J88" s="88">
        <v>59</v>
      </c>
      <c r="K88" s="86">
        <v>8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1060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720018</v>
      </c>
      <c r="F92" s="46">
        <f t="shared" ref="F92:M92" si="16">F4+F51+F77+F90</f>
        <v>1055695</v>
      </c>
      <c r="G92" s="46">
        <f t="shared" si="16"/>
        <v>1016536</v>
      </c>
      <c r="H92" s="47">
        <f t="shared" si="16"/>
        <v>1146915</v>
      </c>
      <c r="I92" s="46">
        <f t="shared" si="16"/>
        <v>1113779</v>
      </c>
      <c r="J92" s="48">
        <f t="shared" si="16"/>
        <v>1261498</v>
      </c>
      <c r="K92" s="46">
        <f t="shared" si="16"/>
        <v>1152494</v>
      </c>
      <c r="L92" s="46">
        <f t="shared" si="16"/>
        <v>1217276</v>
      </c>
      <c r="M92" s="46">
        <f t="shared" si="16"/>
        <v>1282639.317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175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159</v>
      </c>
      <c r="F3" s="17" t="s">
        <v>160</v>
      </c>
      <c r="G3" s="17" t="s">
        <v>158</v>
      </c>
      <c r="H3" s="173" t="s">
        <v>157</v>
      </c>
      <c r="I3" s="174"/>
      <c r="J3" s="175"/>
      <c r="K3" s="17" t="s">
        <v>162</v>
      </c>
      <c r="L3" s="17" t="s">
        <v>161</v>
      </c>
      <c r="M3" s="17" t="s">
        <v>163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65977</v>
      </c>
      <c r="F4" s="72">
        <f t="shared" ref="F4:M4" si="0">F5+F8+F47</f>
        <v>78467</v>
      </c>
      <c r="G4" s="72">
        <f t="shared" si="0"/>
        <v>89831</v>
      </c>
      <c r="H4" s="73">
        <f t="shared" si="0"/>
        <v>92498</v>
      </c>
      <c r="I4" s="72">
        <f t="shared" si="0"/>
        <v>97748</v>
      </c>
      <c r="J4" s="74">
        <f t="shared" si="0"/>
        <v>99736</v>
      </c>
      <c r="K4" s="72">
        <f t="shared" si="0"/>
        <v>106162</v>
      </c>
      <c r="L4" s="72">
        <f t="shared" si="0"/>
        <v>113205</v>
      </c>
      <c r="M4" s="72">
        <f t="shared" si="0"/>
        <v>119325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39817</v>
      </c>
      <c r="F5" s="100">
        <f t="shared" ref="F5:M5" si="1">SUM(F6:F7)</f>
        <v>43780</v>
      </c>
      <c r="G5" s="100">
        <f t="shared" si="1"/>
        <v>49279</v>
      </c>
      <c r="H5" s="101">
        <f t="shared" si="1"/>
        <v>57552</v>
      </c>
      <c r="I5" s="100">
        <f t="shared" si="1"/>
        <v>58558</v>
      </c>
      <c r="J5" s="102">
        <f t="shared" si="1"/>
        <v>58558</v>
      </c>
      <c r="K5" s="100">
        <f t="shared" si="1"/>
        <v>69567</v>
      </c>
      <c r="L5" s="100">
        <f t="shared" si="1"/>
        <v>74914</v>
      </c>
      <c r="M5" s="100">
        <f t="shared" si="1"/>
        <v>79005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34547</v>
      </c>
      <c r="F6" s="79">
        <v>37890</v>
      </c>
      <c r="G6" s="79">
        <v>42681</v>
      </c>
      <c r="H6" s="80">
        <v>50008</v>
      </c>
      <c r="I6" s="79">
        <v>50882</v>
      </c>
      <c r="J6" s="81">
        <v>50882</v>
      </c>
      <c r="K6" s="79">
        <v>59709</v>
      </c>
      <c r="L6" s="79">
        <v>64069</v>
      </c>
      <c r="M6" s="79">
        <v>67526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5270</v>
      </c>
      <c r="F7" s="93">
        <v>5890</v>
      </c>
      <c r="G7" s="93">
        <v>6598</v>
      </c>
      <c r="H7" s="94">
        <v>7544</v>
      </c>
      <c r="I7" s="93">
        <v>7676</v>
      </c>
      <c r="J7" s="95">
        <v>7676</v>
      </c>
      <c r="K7" s="93">
        <v>9858</v>
      </c>
      <c r="L7" s="93">
        <v>10845</v>
      </c>
      <c r="M7" s="93">
        <v>11479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26095</v>
      </c>
      <c r="F8" s="100">
        <f t="shared" ref="F8:M8" si="2">SUM(F9:F46)</f>
        <v>34596</v>
      </c>
      <c r="G8" s="100">
        <f t="shared" si="2"/>
        <v>40552</v>
      </c>
      <c r="H8" s="101">
        <f t="shared" si="2"/>
        <v>34822</v>
      </c>
      <c r="I8" s="100">
        <f t="shared" si="2"/>
        <v>39190</v>
      </c>
      <c r="J8" s="102">
        <f t="shared" si="2"/>
        <v>41178</v>
      </c>
      <c r="K8" s="100">
        <f t="shared" si="2"/>
        <v>36595</v>
      </c>
      <c r="L8" s="100">
        <f t="shared" si="2"/>
        <v>38291</v>
      </c>
      <c r="M8" s="100">
        <f t="shared" si="2"/>
        <v>40320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421</v>
      </c>
      <c r="F9" s="79">
        <v>457</v>
      </c>
      <c r="G9" s="79">
        <v>604</v>
      </c>
      <c r="H9" s="80">
        <v>506</v>
      </c>
      <c r="I9" s="79">
        <v>469</v>
      </c>
      <c r="J9" s="81">
        <v>383</v>
      </c>
      <c r="K9" s="79">
        <v>498</v>
      </c>
      <c r="L9" s="79">
        <v>521</v>
      </c>
      <c r="M9" s="79">
        <v>548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529</v>
      </c>
      <c r="F10" s="86">
        <v>643</v>
      </c>
      <c r="G10" s="86">
        <v>1155</v>
      </c>
      <c r="H10" s="87">
        <v>711</v>
      </c>
      <c r="I10" s="86">
        <v>711</v>
      </c>
      <c r="J10" s="88">
        <v>335</v>
      </c>
      <c r="K10" s="86">
        <v>742</v>
      </c>
      <c r="L10" s="86">
        <v>777</v>
      </c>
      <c r="M10" s="86">
        <v>819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673</v>
      </c>
      <c r="F11" s="86">
        <v>440</v>
      </c>
      <c r="G11" s="86">
        <v>301</v>
      </c>
      <c r="H11" s="87">
        <v>344</v>
      </c>
      <c r="I11" s="86">
        <v>381</v>
      </c>
      <c r="J11" s="88">
        <v>513</v>
      </c>
      <c r="K11" s="86">
        <v>402</v>
      </c>
      <c r="L11" s="86">
        <v>420</v>
      </c>
      <c r="M11" s="86">
        <v>442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4523</v>
      </c>
      <c r="F12" s="86">
        <v>4869</v>
      </c>
      <c r="G12" s="86">
        <v>5467</v>
      </c>
      <c r="H12" s="87">
        <v>5383</v>
      </c>
      <c r="I12" s="86">
        <v>5895</v>
      </c>
      <c r="J12" s="88">
        <v>5895</v>
      </c>
      <c r="K12" s="86">
        <v>6154</v>
      </c>
      <c r="L12" s="86">
        <v>6437</v>
      </c>
      <c r="M12" s="86">
        <v>6778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174</v>
      </c>
      <c r="F13" s="86">
        <v>190</v>
      </c>
      <c r="G13" s="86">
        <v>189</v>
      </c>
      <c r="H13" s="87">
        <v>186</v>
      </c>
      <c r="I13" s="86">
        <v>312</v>
      </c>
      <c r="J13" s="88">
        <v>228</v>
      </c>
      <c r="K13" s="86">
        <v>326</v>
      </c>
      <c r="L13" s="86">
        <v>341</v>
      </c>
      <c r="M13" s="86">
        <v>359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501</v>
      </c>
      <c r="F14" s="86">
        <v>643</v>
      </c>
      <c r="G14" s="86">
        <v>1054</v>
      </c>
      <c r="H14" s="87">
        <v>418</v>
      </c>
      <c r="I14" s="86">
        <v>418</v>
      </c>
      <c r="J14" s="88">
        <v>597</v>
      </c>
      <c r="K14" s="86">
        <v>412</v>
      </c>
      <c r="L14" s="86">
        <v>429</v>
      </c>
      <c r="M14" s="86">
        <v>451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2153</v>
      </c>
      <c r="F15" s="86">
        <v>1962</v>
      </c>
      <c r="G15" s="86">
        <v>2051</v>
      </c>
      <c r="H15" s="87">
        <v>2170</v>
      </c>
      <c r="I15" s="86">
        <v>1532</v>
      </c>
      <c r="J15" s="88">
        <v>1028</v>
      </c>
      <c r="K15" s="86">
        <v>1618</v>
      </c>
      <c r="L15" s="86">
        <v>1693</v>
      </c>
      <c r="M15" s="86">
        <v>1783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1191</v>
      </c>
      <c r="F16" s="86">
        <v>1509</v>
      </c>
      <c r="G16" s="86">
        <v>1910</v>
      </c>
      <c r="H16" s="87">
        <v>3371</v>
      </c>
      <c r="I16" s="86">
        <v>3561</v>
      </c>
      <c r="J16" s="88">
        <v>2734</v>
      </c>
      <c r="K16" s="86">
        <v>2474</v>
      </c>
      <c r="L16" s="86">
        <v>2588</v>
      </c>
      <c r="M16" s="86">
        <v>2725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4406</v>
      </c>
      <c r="F17" s="86">
        <v>13204</v>
      </c>
      <c r="G17" s="86">
        <v>6236</v>
      </c>
      <c r="H17" s="87">
        <v>308</v>
      </c>
      <c r="I17" s="86">
        <v>4486</v>
      </c>
      <c r="J17" s="88">
        <v>6976</v>
      </c>
      <c r="K17" s="86">
        <v>234</v>
      </c>
      <c r="L17" s="86">
        <v>245</v>
      </c>
      <c r="M17" s="86">
        <v>258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1</v>
      </c>
      <c r="F18" s="86">
        <v>0</v>
      </c>
      <c r="G18" s="86">
        <v>0</v>
      </c>
      <c r="H18" s="87">
        <v>1</v>
      </c>
      <c r="I18" s="86">
        <v>1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126</v>
      </c>
      <c r="F21" s="86">
        <v>189</v>
      </c>
      <c r="G21" s="86">
        <v>711</v>
      </c>
      <c r="H21" s="87">
        <v>266</v>
      </c>
      <c r="I21" s="86">
        <v>266</v>
      </c>
      <c r="J21" s="88">
        <v>208</v>
      </c>
      <c r="K21" s="86">
        <v>278</v>
      </c>
      <c r="L21" s="86">
        <v>291</v>
      </c>
      <c r="M21" s="86">
        <v>306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441</v>
      </c>
      <c r="F22" s="86">
        <v>481</v>
      </c>
      <c r="G22" s="86">
        <v>381</v>
      </c>
      <c r="H22" s="87">
        <v>310</v>
      </c>
      <c r="I22" s="86">
        <v>310</v>
      </c>
      <c r="J22" s="88">
        <v>184</v>
      </c>
      <c r="K22" s="86">
        <v>294</v>
      </c>
      <c r="L22" s="86">
        <v>308</v>
      </c>
      <c r="M22" s="86">
        <v>325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7</v>
      </c>
      <c r="F23" s="86">
        <v>0</v>
      </c>
      <c r="G23" s="86">
        <v>0</v>
      </c>
      <c r="H23" s="87">
        <v>1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51</v>
      </c>
      <c r="F24" s="86">
        <v>39</v>
      </c>
      <c r="G24" s="86">
        <v>186</v>
      </c>
      <c r="H24" s="87">
        <v>43</v>
      </c>
      <c r="I24" s="86">
        <v>43</v>
      </c>
      <c r="J24" s="88">
        <v>5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553</v>
      </c>
      <c r="H25" s="87">
        <v>1065</v>
      </c>
      <c r="I25" s="86">
        <v>2750</v>
      </c>
      <c r="J25" s="88">
        <v>3289</v>
      </c>
      <c r="K25" s="86">
        <v>2921</v>
      </c>
      <c r="L25" s="86">
        <v>3057</v>
      </c>
      <c r="M25" s="86">
        <v>3219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117</v>
      </c>
      <c r="F29" s="86">
        <v>124</v>
      </c>
      <c r="G29" s="86">
        <v>150</v>
      </c>
      <c r="H29" s="87">
        <v>88</v>
      </c>
      <c r="I29" s="86">
        <v>70</v>
      </c>
      <c r="J29" s="88">
        <v>64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549</v>
      </c>
      <c r="F30" s="86">
        <v>382</v>
      </c>
      <c r="G30" s="86">
        <v>6</v>
      </c>
      <c r="H30" s="87">
        <v>426</v>
      </c>
      <c r="I30" s="86">
        <v>53</v>
      </c>
      <c r="J30" s="88">
        <v>3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49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53</v>
      </c>
      <c r="F32" s="86">
        <v>21</v>
      </c>
      <c r="G32" s="86">
        <v>42</v>
      </c>
      <c r="H32" s="87">
        <v>24</v>
      </c>
      <c r="I32" s="86">
        <v>52</v>
      </c>
      <c r="J32" s="88">
        <v>52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17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144</v>
      </c>
      <c r="F37" s="86">
        <v>38</v>
      </c>
      <c r="G37" s="86">
        <v>112</v>
      </c>
      <c r="H37" s="87">
        <v>43</v>
      </c>
      <c r="I37" s="86">
        <v>406</v>
      </c>
      <c r="J37" s="88">
        <v>537</v>
      </c>
      <c r="K37" s="86">
        <v>624</v>
      </c>
      <c r="L37" s="86">
        <v>653</v>
      </c>
      <c r="M37" s="86">
        <v>688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1521</v>
      </c>
      <c r="F38" s="86">
        <v>1468</v>
      </c>
      <c r="G38" s="86">
        <v>1700</v>
      </c>
      <c r="H38" s="87">
        <v>1563</v>
      </c>
      <c r="I38" s="86">
        <v>1563</v>
      </c>
      <c r="J38" s="88">
        <v>1254</v>
      </c>
      <c r="K38" s="86">
        <v>1642</v>
      </c>
      <c r="L38" s="86">
        <v>1717</v>
      </c>
      <c r="M38" s="86">
        <v>1809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1978</v>
      </c>
      <c r="F39" s="86">
        <v>2542</v>
      </c>
      <c r="G39" s="86">
        <v>515</v>
      </c>
      <c r="H39" s="87">
        <v>1640</v>
      </c>
      <c r="I39" s="86">
        <v>847</v>
      </c>
      <c r="J39" s="88">
        <v>890</v>
      </c>
      <c r="K39" s="86">
        <v>1106</v>
      </c>
      <c r="L39" s="86">
        <v>1157</v>
      </c>
      <c r="M39" s="86">
        <v>1219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</v>
      </c>
      <c r="F40" s="86">
        <v>9</v>
      </c>
      <c r="G40" s="86">
        <v>10353</v>
      </c>
      <c r="H40" s="87">
        <v>10072</v>
      </c>
      <c r="I40" s="86">
        <v>8899</v>
      </c>
      <c r="J40" s="88">
        <v>8851</v>
      </c>
      <c r="K40" s="86">
        <v>10114</v>
      </c>
      <c r="L40" s="86">
        <v>10501</v>
      </c>
      <c r="M40" s="86">
        <v>11058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4</v>
      </c>
      <c r="G41" s="86">
        <v>7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4251</v>
      </c>
      <c r="F42" s="86">
        <v>4055</v>
      </c>
      <c r="G42" s="86">
        <v>5038</v>
      </c>
      <c r="H42" s="87">
        <v>3903</v>
      </c>
      <c r="I42" s="86">
        <v>4280</v>
      </c>
      <c r="J42" s="88">
        <v>5409</v>
      </c>
      <c r="K42" s="86">
        <v>4626</v>
      </c>
      <c r="L42" s="86">
        <v>4869</v>
      </c>
      <c r="M42" s="86">
        <v>5124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1450</v>
      </c>
      <c r="F43" s="86">
        <v>849</v>
      </c>
      <c r="G43" s="86">
        <v>1129</v>
      </c>
      <c r="H43" s="87">
        <v>1452</v>
      </c>
      <c r="I43" s="86">
        <v>1452</v>
      </c>
      <c r="J43" s="88">
        <v>1358</v>
      </c>
      <c r="K43" s="86">
        <v>1675</v>
      </c>
      <c r="L43" s="86">
        <v>1810</v>
      </c>
      <c r="M43" s="86">
        <v>1906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727</v>
      </c>
      <c r="F44" s="86">
        <v>295</v>
      </c>
      <c r="G44" s="86">
        <v>330</v>
      </c>
      <c r="H44" s="87">
        <v>326</v>
      </c>
      <c r="I44" s="86">
        <v>226</v>
      </c>
      <c r="J44" s="88">
        <v>127</v>
      </c>
      <c r="K44" s="86">
        <v>238</v>
      </c>
      <c r="L44" s="86">
        <v>250</v>
      </c>
      <c r="M44" s="86">
        <v>264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58</v>
      </c>
      <c r="F45" s="86">
        <v>183</v>
      </c>
      <c r="G45" s="86">
        <v>303</v>
      </c>
      <c r="H45" s="87">
        <v>202</v>
      </c>
      <c r="I45" s="86">
        <v>207</v>
      </c>
      <c r="J45" s="88">
        <v>258</v>
      </c>
      <c r="K45" s="86">
        <v>217</v>
      </c>
      <c r="L45" s="86">
        <v>227</v>
      </c>
      <c r="M45" s="86">
        <v>239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52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65</v>
      </c>
      <c r="F47" s="100">
        <f t="shared" ref="F47:M47" si="3">SUM(F48:F49)</f>
        <v>91</v>
      </c>
      <c r="G47" s="100">
        <f t="shared" si="3"/>
        <v>0</v>
      </c>
      <c r="H47" s="101">
        <f t="shared" si="3"/>
        <v>124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65</v>
      </c>
      <c r="F48" s="79">
        <v>91</v>
      </c>
      <c r="G48" s="79">
        <v>0</v>
      </c>
      <c r="H48" s="80">
        <v>124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182</v>
      </c>
      <c r="F51" s="72">
        <f t="shared" ref="F51:M51" si="4">F52+F59+F62+F63+F64+F72+F73</f>
        <v>88856</v>
      </c>
      <c r="G51" s="72">
        <f t="shared" si="4"/>
        <v>53986</v>
      </c>
      <c r="H51" s="73">
        <f t="shared" si="4"/>
        <v>16057</v>
      </c>
      <c r="I51" s="72">
        <f t="shared" si="4"/>
        <v>16552</v>
      </c>
      <c r="J51" s="74">
        <f t="shared" si="4"/>
        <v>16552</v>
      </c>
      <c r="K51" s="72">
        <f t="shared" si="4"/>
        <v>16902</v>
      </c>
      <c r="L51" s="72">
        <f t="shared" si="4"/>
        <v>17672</v>
      </c>
      <c r="M51" s="72">
        <f t="shared" si="4"/>
        <v>18607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88127</v>
      </c>
      <c r="G59" s="100">
        <f t="shared" si="8"/>
        <v>52950</v>
      </c>
      <c r="H59" s="101">
        <f t="shared" si="8"/>
        <v>15517</v>
      </c>
      <c r="I59" s="100">
        <f t="shared" si="8"/>
        <v>15517</v>
      </c>
      <c r="J59" s="102">
        <f t="shared" si="8"/>
        <v>15517</v>
      </c>
      <c r="K59" s="100">
        <f t="shared" si="8"/>
        <v>16348</v>
      </c>
      <c r="L59" s="100">
        <f t="shared" si="8"/>
        <v>17102</v>
      </c>
      <c r="M59" s="100">
        <f t="shared" si="8"/>
        <v>18008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88127</v>
      </c>
      <c r="G61" s="93">
        <v>52950</v>
      </c>
      <c r="H61" s="94">
        <v>15517</v>
      </c>
      <c r="I61" s="93">
        <v>15517</v>
      </c>
      <c r="J61" s="95">
        <v>15517</v>
      </c>
      <c r="K61" s="93">
        <v>16348</v>
      </c>
      <c r="L61" s="93">
        <v>17102</v>
      </c>
      <c r="M61" s="93">
        <v>18008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182</v>
      </c>
      <c r="F73" s="86">
        <f t="shared" ref="F73:M73" si="12">SUM(F74:F75)</f>
        <v>729</v>
      </c>
      <c r="G73" s="86">
        <f t="shared" si="12"/>
        <v>1036</v>
      </c>
      <c r="H73" s="87">
        <f t="shared" si="12"/>
        <v>540</v>
      </c>
      <c r="I73" s="86">
        <f t="shared" si="12"/>
        <v>1035</v>
      </c>
      <c r="J73" s="88">
        <f t="shared" si="12"/>
        <v>1035</v>
      </c>
      <c r="K73" s="86">
        <f t="shared" si="12"/>
        <v>554</v>
      </c>
      <c r="L73" s="86">
        <f t="shared" si="12"/>
        <v>570</v>
      </c>
      <c r="M73" s="86">
        <f t="shared" si="12"/>
        <v>599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198</v>
      </c>
      <c r="G74" s="79">
        <v>221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182</v>
      </c>
      <c r="F75" s="93">
        <v>531</v>
      </c>
      <c r="G75" s="93">
        <v>815</v>
      </c>
      <c r="H75" s="94">
        <v>540</v>
      </c>
      <c r="I75" s="93">
        <v>1035</v>
      </c>
      <c r="J75" s="95">
        <v>1035</v>
      </c>
      <c r="K75" s="93">
        <v>554</v>
      </c>
      <c r="L75" s="93">
        <v>570</v>
      </c>
      <c r="M75" s="93">
        <v>599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2604</v>
      </c>
      <c r="F77" s="72">
        <f t="shared" ref="F77:M77" si="13">F78+F81+F84+F85+F86+F87+F88</f>
        <v>2524</v>
      </c>
      <c r="G77" s="72">
        <f t="shared" si="13"/>
        <v>3057</v>
      </c>
      <c r="H77" s="73">
        <f t="shared" si="13"/>
        <v>655</v>
      </c>
      <c r="I77" s="72">
        <f t="shared" si="13"/>
        <v>2024</v>
      </c>
      <c r="J77" s="74">
        <f t="shared" si="13"/>
        <v>2024</v>
      </c>
      <c r="K77" s="72">
        <f t="shared" si="13"/>
        <v>964</v>
      </c>
      <c r="L77" s="72">
        <f t="shared" si="13"/>
        <v>1002</v>
      </c>
      <c r="M77" s="72">
        <f t="shared" si="13"/>
        <v>1055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1369</v>
      </c>
      <c r="F78" s="100">
        <f t="shared" ref="F78:M78" si="14">SUM(F79:F80)</f>
        <v>266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1369</v>
      </c>
      <c r="F79" s="79">
        <v>266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1235</v>
      </c>
      <c r="F81" s="86">
        <f t="shared" ref="F81:M81" si="15">SUM(F82:F83)</f>
        <v>2192</v>
      </c>
      <c r="G81" s="86">
        <f t="shared" si="15"/>
        <v>3057</v>
      </c>
      <c r="H81" s="87">
        <f t="shared" si="15"/>
        <v>655</v>
      </c>
      <c r="I81" s="86">
        <f t="shared" si="15"/>
        <v>2024</v>
      </c>
      <c r="J81" s="88">
        <f t="shared" si="15"/>
        <v>1965</v>
      </c>
      <c r="K81" s="86">
        <f t="shared" si="15"/>
        <v>964</v>
      </c>
      <c r="L81" s="86">
        <f t="shared" si="15"/>
        <v>1002</v>
      </c>
      <c r="M81" s="86">
        <f t="shared" si="15"/>
        <v>1055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759</v>
      </c>
      <c r="G82" s="79">
        <v>0</v>
      </c>
      <c r="H82" s="80">
        <v>0</v>
      </c>
      <c r="I82" s="79">
        <v>0</v>
      </c>
      <c r="J82" s="81">
        <v>936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1235</v>
      </c>
      <c r="F83" s="93">
        <v>1433</v>
      </c>
      <c r="G83" s="93">
        <v>3057</v>
      </c>
      <c r="H83" s="94">
        <v>655</v>
      </c>
      <c r="I83" s="93">
        <v>2024</v>
      </c>
      <c r="J83" s="95">
        <v>1029</v>
      </c>
      <c r="K83" s="93">
        <v>964</v>
      </c>
      <c r="L83" s="93">
        <v>1002</v>
      </c>
      <c r="M83" s="93">
        <v>1055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66</v>
      </c>
      <c r="G88" s="86">
        <v>0</v>
      </c>
      <c r="H88" s="87">
        <v>0</v>
      </c>
      <c r="I88" s="86">
        <v>0</v>
      </c>
      <c r="J88" s="88">
        <v>59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68763</v>
      </c>
      <c r="F92" s="46">
        <f t="shared" ref="F92:M92" si="16">F4+F51+F77+F90</f>
        <v>169847</v>
      </c>
      <c r="G92" s="46">
        <f t="shared" si="16"/>
        <v>146874</v>
      </c>
      <c r="H92" s="47">
        <f t="shared" si="16"/>
        <v>109210</v>
      </c>
      <c r="I92" s="46">
        <f t="shared" si="16"/>
        <v>116324</v>
      </c>
      <c r="J92" s="48">
        <f t="shared" si="16"/>
        <v>118312</v>
      </c>
      <c r="K92" s="46">
        <f t="shared" si="16"/>
        <v>124028</v>
      </c>
      <c r="L92" s="46">
        <f t="shared" si="16"/>
        <v>131879</v>
      </c>
      <c r="M92" s="46">
        <f t="shared" si="16"/>
        <v>138987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176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159</v>
      </c>
      <c r="F3" s="17" t="s">
        <v>160</v>
      </c>
      <c r="G3" s="17" t="s">
        <v>158</v>
      </c>
      <c r="H3" s="173" t="s">
        <v>157</v>
      </c>
      <c r="I3" s="174"/>
      <c r="J3" s="175"/>
      <c r="K3" s="17" t="s">
        <v>162</v>
      </c>
      <c r="L3" s="17" t="s">
        <v>161</v>
      </c>
      <c r="M3" s="17" t="s">
        <v>163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70021</v>
      </c>
      <c r="F4" s="72">
        <f t="shared" ref="F4:M4" si="0">F5+F8+F47</f>
        <v>77263</v>
      </c>
      <c r="G4" s="72">
        <f t="shared" si="0"/>
        <v>56762</v>
      </c>
      <c r="H4" s="73">
        <f t="shared" si="0"/>
        <v>65199</v>
      </c>
      <c r="I4" s="72">
        <f t="shared" si="0"/>
        <v>94771</v>
      </c>
      <c r="J4" s="74">
        <f t="shared" si="0"/>
        <v>94771</v>
      </c>
      <c r="K4" s="72">
        <f t="shared" si="0"/>
        <v>70163</v>
      </c>
      <c r="L4" s="72">
        <f t="shared" si="0"/>
        <v>77650</v>
      </c>
      <c r="M4" s="72">
        <f t="shared" si="0"/>
        <v>81633.163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29588</v>
      </c>
      <c r="F5" s="100">
        <f t="shared" ref="F5:M5" si="1">SUM(F6:F7)</f>
        <v>32231</v>
      </c>
      <c r="G5" s="100">
        <f t="shared" si="1"/>
        <v>31560</v>
      </c>
      <c r="H5" s="101">
        <f t="shared" si="1"/>
        <v>40920</v>
      </c>
      <c r="I5" s="100">
        <f t="shared" si="1"/>
        <v>40530</v>
      </c>
      <c r="J5" s="102">
        <f t="shared" si="1"/>
        <v>40530</v>
      </c>
      <c r="K5" s="100">
        <f t="shared" si="1"/>
        <v>43152</v>
      </c>
      <c r="L5" s="100">
        <f t="shared" si="1"/>
        <v>46188</v>
      </c>
      <c r="M5" s="100">
        <f t="shared" si="1"/>
        <v>48502.977999999996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25580</v>
      </c>
      <c r="F6" s="79">
        <v>27449</v>
      </c>
      <c r="G6" s="79">
        <v>27196</v>
      </c>
      <c r="H6" s="80">
        <v>36233</v>
      </c>
      <c r="I6" s="79">
        <v>35724</v>
      </c>
      <c r="J6" s="81">
        <v>35724</v>
      </c>
      <c r="K6" s="79">
        <v>37100</v>
      </c>
      <c r="L6" s="79">
        <v>39805</v>
      </c>
      <c r="M6" s="79">
        <v>41808.973999999995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4008</v>
      </c>
      <c r="F7" s="93">
        <v>4782</v>
      </c>
      <c r="G7" s="93">
        <v>4364</v>
      </c>
      <c r="H7" s="94">
        <v>4687</v>
      </c>
      <c r="I7" s="93">
        <v>4806</v>
      </c>
      <c r="J7" s="95">
        <v>4806</v>
      </c>
      <c r="K7" s="93">
        <v>6052</v>
      </c>
      <c r="L7" s="93">
        <v>6383</v>
      </c>
      <c r="M7" s="93">
        <v>6694.0039999999999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40407</v>
      </c>
      <c r="F8" s="100">
        <f t="shared" ref="F8:M8" si="2">SUM(F9:F46)</f>
        <v>44990</v>
      </c>
      <c r="G8" s="100">
        <f t="shared" si="2"/>
        <v>25202</v>
      </c>
      <c r="H8" s="101">
        <f t="shared" si="2"/>
        <v>24241</v>
      </c>
      <c r="I8" s="100">
        <f t="shared" si="2"/>
        <v>54241</v>
      </c>
      <c r="J8" s="102">
        <f t="shared" si="2"/>
        <v>54241</v>
      </c>
      <c r="K8" s="100">
        <f t="shared" si="2"/>
        <v>27011</v>
      </c>
      <c r="L8" s="100">
        <f t="shared" si="2"/>
        <v>31462</v>
      </c>
      <c r="M8" s="100">
        <f t="shared" si="2"/>
        <v>33130.184999999998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167</v>
      </c>
      <c r="F9" s="79">
        <v>217</v>
      </c>
      <c r="G9" s="79">
        <v>239</v>
      </c>
      <c r="H9" s="80">
        <v>232</v>
      </c>
      <c r="I9" s="79">
        <v>157</v>
      </c>
      <c r="J9" s="81">
        <v>157</v>
      </c>
      <c r="K9" s="79">
        <v>245</v>
      </c>
      <c r="L9" s="79">
        <v>258</v>
      </c>
      <c r="M9" s="79">
        <v>271.67099999999999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603</v>
      </c>
      <c r="F10" s="86">
        <v>656</v>
      </c>
      <c r="G10" s="86">
        <v>1827</v>
      </c>
      <c r="H10" s="87">
        <v>625</v>
      </c>
      <c r="I10" s="86">
        <v>1264</v>
      </c>
      <c r="J10" s="88">
        <v>1425</v>
      </c>
      <c r="K10" s="86">
        <v>478</v>
      </c>
      <c r="L10" s="86">
        <v>664</v>
      </c>
      <c r="M10" s="86">
        <v>699.10500000000002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398</v>
      </c>
      <c r="F11" s="86">
        <v>175</v>
      </c>
      <c r="G11" s="86">
        <v>313</v>
      </c>
      <c r="H11" s="87">
        <v>86</v>
      </c>
      <c r="I11" s="86">
        <v>38</v>
      </c>
      <c r="J11" s="88">
        <v>23</v>
      </c>
      <c r="K11" s="86">
        <v>72</v>
      </c>
      <c r="L11" s="86">
        <v>97</v>
      </c>
      <c r="M11" s="86">
        <v>101.901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82</v>
      </c>
      <c r="F14" s="86">
        <v>155</v>
      </c>
      <c r="G14" s="86">
        <v>55</v>
      </c>
      <c r="H14" s="87">
        <v>28</v>
      </c>
      <c r="I14" s="86">
        <v>25</v>
      </c>
      <c r="J14" s="88">
        <v>106</v>
      </c>
      <c r="K14" s="86">
        <v>25</v>
      </c>
      <c r="L14" s="86">
        <v>30</v>
      </c>
      <c r="M14" s="86">
        <v>31.212000000000003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851</v>
      </c>
      <c r="F15" s="86">
        <v>632</v>
      </c>
      <c r="G15" s="86">
        <v>659</v>
      </c>
      <c r="H15" s="87">
        <v>554</v>
      </c>
      <c r="I15" s="86">
        <v>534</v>
      </c>
      <c r="J15" s="88">
        <v>488</v>
      </c>
      <c r="K15" s="86">
        <v>514</v>
      </c>
      <c r="L15" s="86">
        <v>596</v>
      </c>
      <c r="M15" s="86">
        <v>627.11299999999994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25</v>
      </c>
      <c r="F16" s="86">
        <v>35</v>
      </c>
      <c r="G16" s="86">
        <v>41</v>
      </c>
      <c r="H16" s="87">
        <v>41</v>
      </c>
      <c r="I16" s="86">
        <v>21</v>
      </c>
      <c r="J16" s="88">
        <v>18</v>
      </c>
      <c r="K16" s="86">
        <v>43</v>
      </c>
      <c r="L16" s="86">
        <v>45</v>
      </c>
      <c r="M16" s="86">
        <v>47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80</v>
      </c>
      <c r="F17" s="86">
        <v>2922</v>
      </c>
      <c r="G17" s="86">
        <v>0</v>
      </c>
      <c r="H17" s="87">
        <v>17</v>
      </c>
      <c r="I17" s="86">
        <v>0</v>
      </c>
      <c r="J17" s="88">
        <v>2</v>
      </c>
      <c r="K17" s="86">
        <v>18</v>
      </c>
      <c r="L17" s="86">
        <v>19</v>
      </c>
      <c r="M17" s="86">
        <v>20.006999999999998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36</v>
      </c>
      <c r="F18" s="86">
        <v>701</v>
      </c>
      <c r="G18" s="86">
        <v>1375</v>
      </c>
      <c r="H18" s="87">
        <v>817</v>
      </c>
      <c r="I18" s="86">
        <v>30817</v>
      </c>
      <c r="J18" s="88">
        <v>29147</v>
      </c>
      <c r="K18" s="86">
        <v>867</v>
      </c>
      <c r="L18" s="86">
        <v>908</v>
      </c>
      <c r="M18" s="86">
        <v>956.62400000000002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646</v>
      </c>
      <c r="F21" s="86">
        <v>1191</v>
      </c>
      <c r="G21" s="86">
        <v>3640</v>
      </c>
      <c r="H21" s="87">
        <v>0</v>
      </c>
      <c r="I21" s="86">
        <v>1422</v>
      </c>
      <c r="J21" s="88">
        <v>1441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201</v>
      </c>
      <c r="F22" s="86">
        <v>389</v>
      </c>
      <c r="G22" s="86">
        <v>233</v>
      </c>
      <c r="H22" s="87">
        <v>246</v>
      </c>
      <c r="I22" s="86">
        <v>1482</v>
      </c>
      <c r="J22" s="88">
        <v>2919</v>
      </c>
      <c r="K22" s="86">
        <v>331</v>
      </c>
      <c r="L22" s="86">
        <v>278</v>
      </c>
      <c r="M22" s="86">
        <v>292.92899999999997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6</v>
      </c>
      <c r="H25" s="87">
        <v>862</v>
      </c>
      <c r="I25" s="86">
        <v>986</v>
      </c>
      <c r="J25" s="88">
        <v>860</v>
      </c>
      <c r="K25" s="86">
        <v>909</v>
      </c>
      <c r="L25" s="86">
        <v>951</v>
      </c>
      <c r="M25" s="86">
        <v>1001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12</v>
      </c>
      <c r="F29" s="86">
        <v>12</v>
      </c>
      <c r="G29" s="86">
        <v>14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17</v>
      </c>
      <c r="G30" s="86">
        <v>42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252</v>
      </c>
      <c r="F32" s="86">
        <v>431</v>
      </c>
      <c r="G32" s="86">
        <v>354</v>
      </c>
      <c r="H32" s="87">
        <v>117</v>
      </c>
      <c r="I32" s="86">
        <v>0</v>
      </c>
      <c r="J32" s="88">
        <v>140</v>
      </c>
      <c r="K32" s="86">
        <v>1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64</v>
      </c>
      <c r="F37" s="86">
        <v>129</v>
      </c>
      <c r="G37" s="86">
        <v>88</v>
      </c>
      <c r="H37" s="87">
        <v>112</v>
      </c>
      <c r="I37" s="86">
        <v>261</v>
      </c>
      <c r="J37" s="88">
        <v>169</v>
      </c>
      <c r="K37" s="86">
        <v>203</v>
      </c>
      <c r="L37" s="86">
        <v>239</v>
      </c>
      <c r="M37" s="86">
        <v>252.06700000000001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178</v>
      </c>
      <c r="F38" s="86">
        <v>353</v>
      </c>
      <c r="G38" s="86">
        <v>671</v>
      </c>
      <c r="H38" s="87">
        <v>276</v>
      </c>
      <c r="I38" s="86">
        <v>276</v>
      </c>
      <c r="J38" s="88">
        <v>367</v>
      </c>
      <c r="K38" s="86">
        <v>277</v>
      </c>
      <c r="L38" s="86">
        <v>304</v>
      </c>
      <c r="M38" s="86">
        <v>319.48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1983</v>
      </c>
      <c r="F39" s="86">
        <v>3521</v>
      </c>
      <c r="G39" s="86">
        <v>1447</v>
      </c>
      <c r="H39" s="87">
        <v>1477</v>
      </c>
      <c r="I39" s="86">
        <v>1460</v>
      </c>
      <c r="J39" s="88">
        <v>1205</v>
      </c>
      <c r="K39" s="86">
        <v>1964</v>
      </c>
      <c r="L39" s="86">
        <v>2587</v>
      </c>
      <c r="M39" s="86">
        <v>2724.2279999999996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32104</v>
      </c>
      <c r="F40" s="86">
        <v>29657</v>
      </c>
      <c r="G40" s="86">
        <v>10470</v>
      </c>
      <c r="H40" s="87">
        <v>15838</v>
      </c>
      <c r="I40" s="86">
        <v>12464</v>
      </c>
      <c r="J40" s="88">
        <v>11987</v>
      </c>
      <c r="K40" s="86">
        <v>18057</v>
      </c>
      <c r="L40" s="86">
        <v>21336</v>
      </c>
      <c r="M40" s="86">
        <v>22467.248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2598</v>
      </c>
      <c r="F42" s="86">
        <v>3264</v>
      </c>
      <c r="G42" s="86">
        <v>3345</v>
      </c>
      <c r="H42" s="87">
        <v>2553</v>
      </c>
      <c r="I42" s="86">
        <v>2765</v>
      </c>
      <c r="J42" s="88">
        <v>3500</v>
      </c>
      <c r="K42" s="86">
        <v>2658</v>
      </c>
      <c r="L42" s="86">
        <v>2778</v>
      </c>
      <c r="M42" s="86">
        <v>2926.0950000000003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23</v>
      </c>
      <c r="F43" s="86">
        <v>41</v>
      </c>
      <c r="G43" s="86">
        <v>0</v>
      </c>
      <c r="H43" s="87">
        <v>40</v>
      </c>
      <c r="I43" s="86">
        <v>45</v>
      </c>
      <c r="J43" s="88">
        <v>45</v>
      </c>
      <c r="K43" s="86">
        <v>42</v>
      </c>
      <c r="L43" s="86">
        <v>44</v>
      </c>
      <c r="M43" s="86">
        <v>46.218999999999994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91</v>
      </c>
      <c r="F44" s="86">
        <v>374</v>
      </c>
      <c r="G44" s="86">
        <v>337</v>
      </c>
      <c r="H44" s="87">
        <v>194</v>
      </c>
      <c r="I44" s="86">
        <v>224</v>
      </c>
      <c r="J44" s="88">
        <v>240</v>
      </c>
      <c r="K44" s="86">
        <v>200</v>
      </c>
      <c r="L44" s="86">
        <v>213</v>
      </c>
      <c r="M44" s="86">
        <v>224.49099999999999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13</v>
      </c>
      <c r="F45" s="86">
        <v>118</v>
      </c>
      <c r="G45" s="86">
        <v>19</v>
      </c>
      <c r="H45" s="87">
        <v>126</v>
      </c>
      <c r="I45" s="86">
        <v>0</v>
      </c>
      <c r="J45" s="88">
        <v>2</v>
      </c>
      <c r="K45" s="86">
        <v>107</v>
      </c>
      <c r="L45" s="86">
        <v>115</v>
      </c>
      <c r="M45" s="86">
        <v>121.795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27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26</v>
      </c>
      <c r="F47" s="100">
        <f t="shared" ref="F47:M47" si="3">SUM(F48:F49)</f>
        <v>42</v>
      </c>
      <c r="G47" s="100">
        <f t="shared" si="3"/>
        <v>0</v>
      </c>
      <c r="H47" s="101">
        <f t="shared" si="3"/>
        <v>38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26</v>
      </c>
      <c r="F48" s="79">
        <v>42</v>
      </c>
      <c r="G48" s="79">
        <v>0</v>
      </c>
      <c r="H48" s="80">
        <v>38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37181</v>
      </c>
      <c r="F51" s="72">
        <f t="shared" ref="F51:M51" si="4">F52+F59+F62+F63+F64+F72+F73</f>
        <v>58339</v>
      </c>
      <c r="G51" s="72">
        <f t="shared" si="4"/>
        <v>52419</v>
      </c>
      <c r="H51" s="73">
        <f t="shared" si="4"/>
        <v>46677</v>
      </c>
      <c r="I51" s="72">
        <f t="shared" si="4"/>
        <v>49713</v>
      </c>
      <c r="J51" s="74">
        <f t="shared" si="4"/>
        <v>49713</v>
      </c>
      <c r="K51" s="72">
        <f t="shared" si="4"/>
        <v>49310</v>
      </c>
      <c r="L51" s="72">
        <f t="shared" si="4"/>
        <v>51578</v>
      </c>
      <c r="M51" s="72">
        <f t="shared" si="4"/>
        <v>54311.634000000005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37061</v>
      </c>
      <c r="F52" s="79">
        <f t="shared" ref="F52:M52" si="5">F53+F56</f>
        <v>58035</v>
      </c>
      <c r="G52" s="79">
        <f t="shared" si="5"/>
        <v>52361</v>
      </c>
      <c r="H52" s="80">
        <f t="shared" si="5"/>
        <v>46677</v>
      </c>
      <c r="I52" s="79">
        <f t="shared" si="5"/>
        <v>49323</v>
      </c>
      <c r="J52" s="81">
        <f t="shared" si="5"/>
        <v>49323</v>
      </c>
      <c r="K52" s="79">
        <f t="shared" si="5"/>
        <v>49310</v>
      </c>
      <c r="L52" s="79">
        <f t="shared" si="5"/>
        <v>51578</v>
      </c>
      <c r="M52" s="79">
        <f t="shared" si="5"/>
        <v>54311.634000000005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37061</v>
      </c>
      <c r="F56" s="93">
        <f t="shared" ref="F56:M56" si="7">SUM(F57:F58)</f>
        <v>58035</v>
      </c>
      <c r="G56" s="93">
        <f t="shared" si="7"/>
        <v>52361</v>
      </c>
      <c r="H56" s="94">
        <f t="shared" si="7"/>
        <v>46677</v>
      </c>
      <c r="I56" s="93">
        <f t="shared" si="7"/>
        <v>49323</v>
      </c>
      <c r="J56" s="95">
        <f t="shared" si="7"/>
        <v>49323</v>
      </c>
      <c r="K56" s="93">
        <f t="shared" si="7"/>
        <v>49310</v>
      </c>
      <c r="L56" s="93">
        <f t="shared" si="7"/>
        <v>51578</v>
      </c>
      <c r="M56" s="93">
        <f t="shared" si="7"/>
        <v>54311.634000000005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37061</v>
      </c>
      <c r="F57" s="79">
        <v>58035</v>
      </c>
      <c r="G57" s="79">
        <v>52361</v>
      </c>
      <c r="H57" s="80">
        <v>46677</v>
      </c>
      <c r="I57" s="79">
        <v>49323</v>
      </c>
      <c r="J57" s="81">
        <v>49323</v>
      </c>
      <c r="K57" s="79">
        <v>49310</v>
      </c>
      <c r="L57" s="79">
        <v>51578</v>
      </c>
      <c r="M57" s="79">
        <v>54311.634000000005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120</v>
      </c>
      <c r="F73" s="86">
        <f t="shared" ref="F73:M73" si="12">SUM(F74:F75)</f>
        <v>304</v>
      </c>
      <c r="G73" s="86">
        <f t="shared" si="12"/>
        <v>58</v>
      </c>
      <c r="H73" s="87">
        <f t="shared" si="12"/>
        <v>0</v>
      </c>
      <c r="I73" s="86">
        <f t="shared" si="12"/>
        <v>390</v>
      </c>
      <c r="J73" s="88">
        <f t="shared" si="12"/>
        <v>390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120</v>
      </c>
      <c r="F74" s="79">
        <v>304</v>
      </c>
      <c r="G74" s="79">
        <v>58</v>
      </c>
      <c r="H74" s="80">
        <v>0</v>
      </c>
      <c r="I74" s="79">
        <v>390</v>
      </c>
      <c r="J74" s="81">
        <v>390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57241</v>
      </c>
      <c r="F77" s="72">
        <f t="shared" ref="F77:M77" si="13">F78+F81+F84+F85+F86+F87+F88</f>
        <v>74348</v>
      </c>
      <c r="G77" s="72">
        <f t="shared" si="13"/>
        <v>15913</v>
      </c>
      <c r="H77" s="73">
        <f t="shared" si="13"/>
        <v>282</v>
      </c>
      <c r="I77" s="72">
        <f t="shared" si="13"/>
        <v>718</v>
      </c>
      <c r="J77" s="74">
        <f t="shared" si="13"/>
        <v>718</v>
      </c>
      <c r="K77" s="72">
        <f t="shared" si="13"/>
        <v>394</v>
      </c>
      <c r="L77" s="72">
        <f t="shared" si="13"/>
        <v>414</v>
      </c>
      <c r="M77" s="72">
        <f t="shared" si="13"/>
        <v>435.70600000000002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56335</v>
      </c>
      <c r="F78" s="100">
        <f t="shared" ref="F78:M78" si="14">SUM(F79:F80)</f>
        <v>73837</v>
      </c>
      <c r="G78" s="100">
        <f t="shared" si="14"/>
        <v>14688</v>
      </c>
      <c r="H78" s="101">
        <f t="shared" si="14"/>
        <v>0</v>
      </c>
      <c r="I78" s="100">
        <f t="shared" si="14"/>
        <v>340</v>
      </c>
      <c r="J78" s="102">
        <f t="shared" si="14"/>
        <v>340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56335</v>
      </c>
      <c r="F79" s="79">
        <v>73837</v>
      </c>
      <c r="G79" s="79">
        <v>14688</v>
      </c>
      <c r="H79" s="80">
        <v>0</v>
      </c>
      <c r="I79" s="79">
        <v>340</v>
      </c>
      <c r="J79" s="81">
        <v>340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906</v>
      </c>
      <c r="F81" s="86">
        <f t="shared" ref="F81:M81" si="15">SUM(F82:F83)</f>
        <v>511</v>
      </c>
      <c r="G81" s="86">
        <f t="shared" si="15"/>
        <v>1225</v>
      </c>
      <c r="H81" s="87">
        <f t="shared" si="15"/>
        <v>282</v>
      </c>
      <c r="I81" s="86">
        <f t="shared" si="15"/>
        <v>378</v>
      </c>
      <c r="J81" s="88">
        <f t="shared" si="15"/>
        <v>378</v>
      </c>
      <c r="K81" s="86">
        <f t="shared" si="15"/>
        <v>394</v>
      </c>
      <c r="L81" s="86">
        <f t="shared" si="15"/>
        <v>414</v>
      </c>
      <c r="M81" s="86">
        <f t="shared" si="15"/>
        <v>435.70600000000002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906</v>
      </c>
      <c r="F83" s="93">
        <v>511</v>
      </c>
      <c r="G83" s="93">
        <v>1225</v>
      </c>
      <c r="H83" s="94">
        <v>282</v>
      </c>
      <c r="I83" s="93">
        <v>378</v>
      </c>
      <c r="J83" s="95">
        <v>378</v>
      </c>
      <c r="K83" s="93">
        <v>394</v>
      </c>
      <c r="L83" s="93">
        <v>414</v>
      </c>
      <c r="M83" s="93">
        <v>435.70600000000002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164443</v>
      </c>
      <c r="F92" s="46">
        <f t="shared" ref="F92:M92" si="16">F4+F51+F77+F90</f>
        <v>209950</v>
      </c>
      <c r="G92" s="46">
        <f t="shared" si="16"/>
        <v>125094</v>
      </c>
      <c r="H92" s="47">
        <f t="shared" si="16"/>
        <v>112158</v>
      </c>
      <c r="I92" s="46">
        <f t="shared" si="16"/>
        <v>145202</v>
      </c>
      <c r="J92" s="48">
        <f t="shared" si="16"/>
        <v>145202</v>
      </c>
      <c r="K92" s="46">
        <f t="shared" si="16"/>
        <v>119867</v>
      </c>
      <c r="L92" s="46">
        <f t="shared" si="16"/>
        <v>129642</v>
      </c>
      <c r="M92" s="46">
        <f t="shared" si="16"/>
        <v>136380.50300000003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177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159</v>
      </c>
      <c r="F3" s="17" t="s">
        <v>160</v>
      </c>
      <c r="G3" s="17" t="s">
        <v>158</v>
      </c>
      <c r="H3" s="173" t="s">
        <v>157</v>
      </c>
      <c r="I3" s="174"/>
      <c r="J3" s="175"/>
      <c r="K3" s="17" t="s">
        <v>162</v>
      </c>
      <c r="L3" s="17" t="s">
        <v>161</v>
      </c>
      <c r="M3" s="17" t="s">
        <v>163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111273</v>
      </c>
      <c r="F4" s="72">
        <f t="shared" ref="F4:M4" si="0">F5+F8+F47</f>
        <v>196734</v>
      </c>
      <c r="G4" s="72">
        <f t="shared" si="0"/>
        <v>262079</v>
      </c>
      <c r="H4" s="73">
        <f t="shared" si="0"/>
        <v>781224</v>
      </c>
      <c r="I4" s="72">
        <f t="shared" si="0"/>
        <v>597401</v>
      </c>
      <c r="J4" s="74">
        <f t="shared" si="0"/>
        <v>741209</v>
      </c>
      <c r="K4" s="72">
        <f t="shared" si="0"/>
        <v>758981</v>
      </c>
      <c r="L4" s="72">
        <f t="shared" si="0"/>
        <v>805340</v>
      </c>
      <c r="M4" s="72">
        <f t="shared" si="0"/>
        <v>849283.51399999985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40794</v>
      </c>
      <c r="F5" s="100">
        <f t="shared" ref="F5:M5" si="1">SUM(F6:F7)</f>
        <v>64173</v>
      </c>
      <c r="G5" s="100">
        <f t="shared" si="1"/>
        <v>87286</v>
      </c>
      <c r="H5" s="101">
        <f t="shared" si="1"/>
        <v>112231</v>
      </c>
      <c r="I5" s="100">
        <f t="shared" si="1"/>
        <v>109473</v>
      </c>
      <c r="J5" s="102">
        <f t="shared" si="1"/>
        <v>96062</v>
      </c>
      <c r="K5" s="100">
        <f t="shared" si="1"/>
        <v>115287</v>
      </c>
      <c r="L5" s="100">
        <f t="shared" si="1"/>
        <v>119896</v>
      </c>
      <c r="M5" s="100">
        <f t="shared" si="1"/>
        <v>126250.69099999999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34336</v>
      </c>
      <c r="F6" s="79">
        <v>54920</v>
      </c>
      <c r="G6" s="79">
        <v>74689</v>
      </c>
      <c r="H6" s="80">
        <v>101270</v>
      </c>
      <c r="I6" s="79">
        <v>98981</v>
      </c>
      <c r="J6" s="81">
        <v>85570</v>
      </c>
      <c r="K6" s="79">
        <v>97735</v>
      </c>
      <c r="L6" s="79">
        <v>101204</v>
      </c>
      <c r="M6" s="79">
        <v>106568.18799999999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6458</v>
      </c>
      <c r="F7" s="93">
        <v>9253</v>
      </c>
      <c r="G7" s="93">
        <v>12597</v>
      </c>
      <c r="H7" s="94">
        <v>10961</v>
      </c>
      <c r="I7" s="93">
        <v>10492</v>
      </c>
      <c r="J7" s="95">
        <v>10492</v>
      </c>
      <c r="K7" s="93">
        <v>17552</v>
      </c>
      <c r="L7" s="93">
        <v>18692</v>
      </c>
      <c r="M7" s="93">
        <v>19682.502999999997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70463</v>
      </c>
      <c r="F8" s="100">
        <f t="shared" ref="F8:M8" si="2">SUM(F9:F46)</f>
        <v>132530</v>
      </c>
      <c r="G8" s="100">
        <f t="shared" si="2"/>
        <v>174793</v>
      </c>
      <c r="H8" s="101">
        <f t="shared" si="2"/>
        <v>668959</v>
      </c>
      <c r="I8" s="100">
        <f t="shared" si="2"/>
        <v>487928</v>
      </c>
      <c r="J8" s="102">
        <f t="shared" si="2"/>
        <v>645147</v>
      </c>
      <c r="K8" s="100">
        <f t="shared" si="2"/>
        <v>643694</v>
      </c>
      <c r="L8" s="100">
        <f t="shared" si="2"/>
        <v>685444</v>
      </c>
      <c r="M8" s="100">
        <f t="shared" si="2"/>
        <v>723032.82299999986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391</v>
      </c>
      <c r="F9" s="79">
        <v>319</v>
      </c>
      <c r="G9" s="79">
        <v>261</v>
      </c>
      <c r="H9" s="80">
        <v>351</v>
      </c>
      <c r="I9" s="79">
        <v>351</v>
      </c>
      <c r="J9" s="81">
        <v>273</v>
      </c>
      <c r="K9" s="79">
        <v>322</v>
      </c>
      <c r="L9" s="79">
        <v>330</v>
      </c>
      <c r="M9" s="79">
        <v>347.05200000000002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112</v>
      </c>
      <c r="F10" s="86">
        <v>195</v>
      </c>
      <c r="G10" s="86">
        <v>861</v>
      </c>
      <c r="H10" s="87">
        <v>184</v>
      </c>
      <c r="I10" s="86">
        <v>456</v>
      </c>
      <c r="J10" s="88">
        <v>481</v>
      </c>
      <c r="K10" s="86">
        <v>174</v>
      </c>
      <c r="L10" s="86">
        <v>182</v>
      </c>
      <c r="M10" s="86">
        <v>191.64599999999999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265</v>
      </c>
      <c r="F11" s="86">
        <v>296</v>
      </c>
      <c r="G11" s="86">
        <v>191</v>
      </c>
      <c r="H11" s="87">
        <v>276</v>
      </c>
      <c r="I11" s="86">
        <v>277</v>
      </c>
      <c r="J11" s="88">
        <v>350</v>
      </c>
      <c r="K11" s="86">
        <v>265</v>
      </c>
      <c r="L11" s="86">
        <v>279</v>
      </c>
      <c r="M11" s="86">
        <v>293.99199999999996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500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28</v>
      </c>
      <c r="F14" s="86">
        <v>150</v>
      </c>
      <c r="G14" s="86">
        <v>261</v>
      </c>
      <c r="H14" s="87">
        <v>45</v>
      </c>
      <c r="I14" s="86">
        <v>249</v>
      </c>
      <c r="J14" s="88">
        <v>440</v>
      </c>
      <c r="K14" s="86">
        <v>51</v>
      </c>
      <c r="L14" s="86">
        <v>53</v>
      </c>
      <c r="M14" s="86">
        <v>55.808999999999997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64</v>
      </c>
      <c r="F15" s="86">
        <v>20</v>
      </c>
      <c r="G15" s="86">
        <v>54</v>
      </c>
      <c r="H15" s="87">
        <v>28</v>
      </c>
      <c r="I15" s="86">
        <v>158</v>
      </c>
      <c r="J15" s="88">
        <v>188</v>
      </c>
      <c r="K15" s="86">
        <v>28</v>
      </c>
      <c r="L15" s="86">
        <v>30</v>
      </c>
      <c r="M15" s="86">
        <v>31.324999999999996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187</v>
      </c>
      <c r="F16" s="86">
        <v>0</v>
      </c>
      <c r="G16" s="86">
        <v>29</v>
      </c>
      <c r="H16" s="87">
        <v>24102</v>
      </c>
      <c r="I16" s="86">
        <v>24102</v>
      </c>
      <c r="J16" s="88">
        <v>17879</v>
      </c>
      <c r="K16" s="86">
        <v>30000</v>
      </c>
      <c r="L16" s="86">
        <v>30000</v>
      </c>
      <c r="M16" s="86">
        <v>30000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97</v>
      </c>
      <c r="G17" s="86">
        <v>0</v>
      </c>
      <c r="H17" s="87">
        <v>32</v>
      </c>
      <c r="I17" s="86">
        <v>32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5508</v>
      </c>
      <c r="F18" s="86">
        <v>11032</v>
      </c>
      <c r="G18" s="86">
        <v>19016</v>
      </c>
      <c r="H18" s="87">
        <v>898</v>
      </c>
      <c r="I18" s="86">
        <v>898</v>
      </c>
      <c r="J18" s="88">
        <v>112</v>
      </c>
      <c r="K18" s="86">
        <v>977</v>
      </c>
      <c r="L18" s="86">
        <v>1023</v>
      </c>
      <c r="M18" s="86">
        <v>1077.4099999999999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37</v>
      </c>
      <c r="F19" s="86">
        <v>9</v>
      </c>
      <c r="G19" s="86">
        <v>42</v>
      </c>
      <c r="H19" s="87">
        <v>10</v>
      </c>
      <c r="I19" s="86">
        <v>9</v>
      </c>
      <c r="J19" s="88">
        <v>47</v>
      </c>
      <c r="K19" s="86">
        <v>10</v>
      </c>
      <c r="L19" s="86">
        <v>10</v>
      </c>
      <c r="M19" s="86">
        <v>10.53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166</v>
      </c>
      <c r="F21" s="86">
        <v>1182</v>
      </c>
      <c r="G21" s="86">
        <v>912</v>
      </c>
      <c r="H21" s="87">
        <v>0</v>
      </c>
      <c r="I21" s="86">
        <v>6236</v>
      </c>
      <c r="J21" s="88">
        <v>6251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11779</v>
      </c>
      <c r="F22" s="86">
        <v>4585</v>
      </c>
      <c r="G22" s="86">
        <v>116633</v>
      </c>
      <c r="H22" s="87">
        <v>629013</v>
      </c>
      <c r="I22" s="86">
        <v>336662</v>
      </c>
      <c r="J22" s="88">
        <v>473046</v>
      </c>
      <c r="K22" s="86">
        <v>594586</v>
      </c>
      <c r="L22" s="86">
        <v>635968</v>
      </c>
      <c r="M22" s="86">
        <v>672447.22399999993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11</v>
      </c>
      <c r="J25" s="88">
        <v>13</v>
      </c>
      <c r="K25" s="86">
        <v>10</v>
      </c>
      <c r="L25" s="86">
        <v>11</v>
      </c>
      <c r="M25" s="86">
        <v>11.582999999999998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3</v>
      </c>
      <c r="F29" s="86">
        <v>30</v>
      </c>
      <c r="G29" s="86">
        <v>35</v>
      </c>
      <c r="H29" s="87">
        <v>0</v>
      </c>
      <c r="I29" s="86">
        <v>11</v>
      </c>
      <c r="J29" s="88">
        <v>21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116</v>
      </c>
      <c r="F30" s="86">
        <v>162</v>
      </c>
      <c r="G30" s="86">
        <v>268</v>
      </c>
      <c r="H30" s="87">
        <v>179</v>
      </c>
      <c r="I30" s="86">
        <v>179</v>
      </c>
      <c r="J30" s="88">
        <v>77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342</v>
      </c>
      <c r="F32" s="86">
        <v>122</v>
      </c>
      <c r="G32" s="86">
        <v>1378</v>
      </c>
      <c r="H32" s="87">
        <v>135</v>
      </c>
      <c r="I32" s="86">
        <v>6335</v>
      </c>
      <c r="J32" s="88">
        <v>7244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2</v>
      </c>
      <c r="F33" s="86">
        <v>1</v>
      </c>
      <c r="G33" s="86">
        <v>8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21989</v>
      </c>
      <c r="F37" s="86">
        <v>6092</v>
      </c>
      <c r="G37" s="86">
        <v>14459</v>
      </c>
      <c r="H37" s="87">
        <v>5336</v>
      </c>
      <c r="I37" s="86">
        <v>26797</v>
      </c>
      <c r="J37" s="88">
        <v>32810</v>
      </c>
      <c r="K37" s="86">
        <v>7430</v>
      </c>
      <c r="L37" s="86">
        <v>7770</v>
      </c>
      <c r="M37" s="86">
        <v>8258.1730000000007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86</v>
      </c>
      <c r="F38" s="86">
        <v>233</v>
      </c>
      <c r="G38" s="86">
        <v>426</v>
      </c>
      <c r="H38" s="87">
        <v>270</v>
      </c>
      <c r="I38" s="86">
        <v>271</v>
      </c>
      <c r="J38" s="88">
        <v>340</v>
      </c>
      <c r="K38" s="86">
        <v>271</v>
      </c>
      <c r="L38" s="86">
        <v>285</v>
      </c>
      <c r="M38" s="86">
        <v>300.20399999999995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687</v>
      </c>
      <c r="F39" s="86">
        <v>747</v>
      </c>
      <c r="G39" s="86">
        <v>8720</v>
      </c>
      <c r="H39" s="87">
        <v>822</v>
      </c>
      <c r="I39" s="86">
        <v>74422</v>
      </c>
      <c r="J39" s="88">
        <v>89276</v>
      </c>
      <c r="K39" s="86">
        <v>51</v>
      </c>
      <c r="L39" s="86">
        <v>54</v>
      </c>
      <c r="M39" s="86">
        <v>56.862000000000002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19954</v>
      </c>
      <c r="F40" s="86">
        <v>97720</v>
      </c>
      <c r="G40" s="86">
        <v>613</v>
      </c>
      <c r="H40" s="87">
        <v>0</v>
      </c>
      <c r="I40" s="86">
        <v>997</v>
      </c>
      <c r="J40" s="88">
        <v>2516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8435</v>
      </c>
      <c r="F42" s="86">
        <v>9370</v>
      </c>
      <c r="G42" s="86">
        <v>9907</v>
      </c>
      <c r="H42" s="87">
        <v>7043</v>
      </c>
      <c r="I42" s="86">
        <v>9199</v>
      </c>
      <c r="J42" s="88">
        <v>13478</v>
      </c>
      <c r="K42" s="86">
        <v>9210</v>
      </c>
      <c r="L42" s="86">
        <v>9114</v>
      </c>
      <c r="M42" s="86">
        <v>9598.1479999999992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254</v>
      </c>
      <c r="F43" s="86">
        <v>47</v>
      </c>
      <c r="G43" s="86">
        <v>0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16</v>
      </c>
      <c r="F44" s="86">
        <v>93</v>
      </c>
      <c r="G44" s="86">
        <v>183</v>
      </c>
      <c r="H44" s="87">
        <v>216</v>
      </c>
      <c r="I44" s="86">
        <v>216</v>
      </c>
      <c r="J44" s="88">
        <v>201</v>
      </c>
      <c r="K44" s="86">
        <v>273</v>
      </c>
      <c r="L44" s="86">
        <v>296</v>
      </c>
      <c r="M44" s="86">
        <v>311.798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42</v>
      </c>
      <c r="F45" s="86">
        <v>28</v>
      </c>
      <c r="G45" s="86">
        <v>27</v>
      </c>
      <c r="H45" s="87">
        <v>19</v>
      </c>
      <c r="I45" s="86">
        <v>35</v>
      </c>
      <c r="J45" s="88">
        <v>79</v>
      </c>
      <c r="K45" s="86">
        <v>36</v>
      </c>
      <c r="L45" s="86">
        <v>39</v>
      </c>
      <c r="M45" s="86">
        <v>41.067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9</v>
      </c>
      <c r="H46" s="94">
        <v>0</v>
      </c>
      <c r="I46" s="93">
        <v>25</v>
      </c>
      <c r="J46" s="95">
        <v>25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16</v>
      </c>
      <c r="F47" s="100">
        <f t="shared" ref="F47:M47" si="3">SUM(F48:F49)</f>
        <v>31</v>
      </c>
      <c r="G47" s="100">
        <f t="shared" si="3"/>
        <v>0</v>
      </c>
      <c r="H47" s="101">
        <f t="shared" si="3"/>
        <v>34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16</v>
      </c>
      <c r="F48" s="79">
        <v>31</v>
      </c>
      <c r="G48" s="79">
        <v>0</v>
      </c>
      <c r="H48" s="80">
        <v>34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44985</v>
      </c>
      <c r="F51" s="72">
        <f t="shared" ref="F51:M51" si="4">F52+F59+F62+F63+F64+F72+F73</f>
        <v>18146</v>
      </c>
      <c r="G51" s="72">
        <f t="shared" si="4"/>
        <v>2279</v>
      </c>
      <c r="H51" s="73">
        <f t="shared" si="4"/>
        <v>1447</v>
      </c>
      <c r="I51" s="72">
        <f t="shared" si="4"/>
        <v>4089</v>
      </c>
      <c r="J51" s="74">
        <f t="shared" si="4"/>
        <v>4089</v>
      </c>
      <c r="K51" s="72">
        <f t="shared" si="4"/>
        <v>1447</v>
      </c>
      <c r="L51" s="72">
        <f t="shared" si="4"/>
        <v>1447</v>
      </c>
      <c r="M51" s="72">
        <f t="shared" si="4"/>
        <v>1447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44395</v>
      </c>
      <c r="F52" s="79">
        <f t="shared" ref="F52:M52" si="5">F53+F56</f>
        <v>17524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44395</v>
      </c>
      <c r="F56" s="93">
        <f t="shared" ref="F56:M56" si="7">SUM(F57:F58)</f>
        <v>17524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44395</v>
      </c>
      <c r="F57" s="79">
        <v>17524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590</v>
      </c>
      <c r="F73" s="86">
        <f t="shared" ref="F73:M73" si="12">SUM(F74:F75)</f>
        <v>622</v>
      </c>
      <c r="G73" s="86">
        <f t="shared" si="12"/>
        <v>2279</v>
      </c>
      <c r="H73" s="87">
        <f t="shared" si="12"/>
        <v>1447</v>
      </c>
      <c r="I73" s="86">
        <f t="shared" si="12"/>
        <v>4089</v>
      </c>
      <c r="J73" s="88">
        <f t="shared" si="12"/>
        <v>4089</v>
      </c>
      <c r="K73" s="86">
        <f t="shared" si="12"/>
        <v>1447</v>
      </c>
      <c r="L73" s="86">
        <f t="shared" si="12"/>
        <v>1447</v>
      </c>
      <c r="M73" s="86">
        <f t="shared" si="12"/>
        <v>1447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586</v>
      </c>
      <c r="F74" s="79">
        <v>620</v>
      </c>
      <c r="G74" s="79">
        <v>2279</v>
      </c>
      <c r="H74" s="80">
        <v>1447</v>
      </c>
      <c r="I74" s="79">
        <v>4089</v>
      </c>
      <c r="J74" s="81">
        <v>4089</v>
      </c>
      <c r="K74" s="79">
        <v>1447</v>
      </c>
      <c r="L74" s="79">
        <v>1447</v>
      </c>
      <c r="M74" s="79">
        <v>1447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4</v>
      </c>
      <c r="F75" s="93">
        <v>2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267347</v>
      </c>
      <c r="F77" s="72">
        <f t="shared" ref="F77:M77" si="13">F78+F81+F84+F85+F86+F87+F88</f>
        <v>410767</v>
      </c>
      <c r="G77" s="72">
        <f t="shared" si="13"/>
        <v>404182</v>
      </c>
      <c r="H77" s="73">
        <f t="shared" si="13"/>
        <v>70113</v>
      </c>
      <c r="I77" s="72">
        <f t="shared" si="13"/>
        <v>109506</v>
      </c>
      <c r="J77" s="74">
        <f t="shared" si="13"/>
        <v>109506</v>
      </c>
      <c r="K77" s="72">
        <f t="shared" si="13"/>
        <v>72770</v>
      </c>
      <c r="L77" s="72">
        <f t="shared" si="13"/>
        <v>73506</v>
      </c>
      <c r="M77" s="72">
        <f t="shared" si="13"/>
        <v>76685.440000000002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257978</v>
      </c>
      <c r="F78" s="100">
        <f t="shared" ref="F78:M78" si="14">SUM(F79:F80)</f>
        <v>347358</v>
      </c>
      <c r="G78" s="100">
        <f t="shared" si="14"/>
        <v>371301</v>
      </c>
      <c r="H78" s="101">
        <f t="shared" si="14"/>
        <v>69700</v>
      </c>
      <c r="I78" s="100">
        <f t="shared" si="14"/>
        <v>106012</v>
      </c>
      <c r="J78" s="102">
        <f t="shared" si="14"/>
        <v>106012</v>
      </c>
      <c r="K78" s="100">
        <f t="shared" si="14"/>
        <v>72280</v>
      </c>
      <c r="L78" s="100">
        <f t="shared" si="14"/>
        <v>73000</v>
      </c>
      <c r="M78" s="100">
        <f t="shared" si="14"/>
        <v>76153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257978</v>
      </c>
      <c r="F80" s="93">
        <v>347358</v>
      </c>
      <c r="G80" s="93">
        <v>371301</v>
      </c>
      <c r="H80" s="94">
        <v>69700</v>
      </c>
      <c r="I80" s="93">
        <v>106012</v>
      </c>
      <c r="J80" s="95">
        <v>106012</v>
      </c>
      <c r="K80" s="93">
        <v>72280</v>
      </c>
      <c r="L80" s="93">
        <v>73000</v>
      </c>
      <c r="M80" s="93">
        <v>76153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9261</v>
      </c>
      <c r="F81" s="86">
        <f t="shared" ref="F81:M81" si="15">SUM(F82:F83)</f>
        <v>63403</v>
      </c>
      <c r="G81" s="86">
        <f t="shared" si="15"/>
        <v>32881</v>
      </c>
      <c r="H81" s="87">
        <f t="shared" si="15"/>
        <v>405</v>
      </c>
      <c r="I81" s="86">
        <f t="shared" si="15"/>
        <v>3494</v>
      </c>
      <c r="J81" s="88">
        <f t="shared" si="15"/>
        <v>3494</v>
      </c>
      <c r="K81" s="86">
        <f t="shared" si="15"/>
        <v>482</v>
      </c>
      <c r="L81" s="86">
        <f t="shared" si="15"/>
        <v>506</v>
      </c>
      <c r="M81" s="86">
        <f t="shared" si="15"/>
        <v>532.43999999999994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62682</v>
      </c>
      <c r="G82" s="79">
        <v>31679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9261</v>
      </c>
      <c r="F83" s="93">
        <v>721</v>
      </c>
      <c r="G83" s="93">
        <v>1202</v>
      </c>
      <c r="H83" s="94">
        <v>405</v>
      </c>
      <c r="I83" s="93">
        <v>3494</v>
      </c>
      <c r="J83" s="95">
        <v>3494</v>
      </c>
      <c r="K83" s="93">
        <v>482</v>
      </c>
      <c r="L83" s="93">
        <v>506</v>
      </c>
      <c r="M83" s="93">
        <v>532.43999999999994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108</v>
      </c>
      <c r="F88" s="86">
        <v>6</v>
      </c>
      <c r="G88" s="86">
        <v>0</v>
      </c>
      <c r="H88" s="87">
        <v>8</v>
      </c>
      <c r="I88" s="86">
        <v>0</v>
      </c>
      <c r="J88" s="88">
        <v>0</v>
      </c>
      <c r="K88" s="86">
        <v>8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423605</v>
      </c>
      <c r="F92" s="46">
        <f t="shared" ref="F92:M92" si="16">F4+F51+F77+F90</f>
        <v>625647</v>
      </c>
      <c r="G92" s="46">
        <f t="shared" si="16"/>
        <v>668540</v>
      </c>
      <c r="H92" s="47">
        <f t="shared" si="16"/>
        <v>852784</v>
      </c>
      <c r="I92" s="46">
        <f t="shared" si="16"/>
        <v>710996</v>
      </c>
      <c r="J92" s="48">
        <f t="shared" si="16"/>
        <v>854804</v>
      </c>
      <c r="K92" s="46">
        <f t="shared" si="16"/>
        <v>833198</v>
      </c>
      <c r="L92" s="46">
        <f t="shared" si="16"/>
        <v>880293</v>
      </c>
      <c r="M92" s="46">
        <f t="shared" si="16"/>
        <v>927415.95399999991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178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159</v>
      </c>
      <c r="F3" s="17" t="s">
        <v>160</v>
      </c>
      <c r="G3" s="17" t="s">
        <v>158</v>
      </c>
      <c r="H3" s="173" t="s">
        <v>157</v>
      </c>
      <c r="I3" s="174"/>
      <c r="J3" s="175"/>
      <c r="K3" s="17" t="s">
        <v>162</v>
      </c>
      <c r="L3" s="17" t="s">
        <v>161</v>
      </c>
      <c r="M3" s="17" t="s">
        <v>163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23395</v>
      </c>
      <c r="F4" s="72">
        <f t="shared" ref="F4:M4" si="0">F5+F8+F47</f>
        <v>20996</v>
      </c>
      <c r="G4" s="72">
        <f t="shared" si="0"/>
        <v>36272</v>
      </c>
      <c r="H4" s="73">
        <f t="shared" si="0"/>
        <v>35472</v>
      </c>
      <c r="I4" s="72">
        <f t="shared" si="0"/>
        <v>70385</v>
      </c>
      <c r="J4" s="74">
        <f t="shared" si="0"/>
        <v>72308</v>
      </c>
      <c r="K4" s="72">
        <f t="shared" si="0"/>
        <v>35165</v>
      </c>
      <c r="L4" s="72">
        <f t="shared" si="0"/>
        <v>35927</v>
      </c>
      <c r="M4" s="72">
        <f t="shared" si="0"/>
        <v>38225.50499999999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7827</v>
      </c>
      <c r="F5" s="100">
        <f t="shared" ref="F5:M5" si="1">SUM(F6:F7)</f>
        <v>8957</v>
      </c>
      <c r="G5" s="100">
        <f t="shared" si="1"/>
        <v>14725</v>
      </c>
      <c r="H5" s="101">
        <f t="shared" si="1"/>
        <v>10378</v>
      </c>
      <c r="I5" s="100">
        <f t="shared" si="1"/>
        <v>10226</v>
      </c>
      <c r="J5" s="102">
        <f t="shared" si="1"/>
        <v>14137</v>
      </c>
      <c r="K5" s="100">
        <f t="shared" si="1"/>
        <v>9828</v>
      </c>
      <c r="L5" s="100">
        <f t="shared" si="1"/>
        <v>10844</v>
      </c>
      <c r="M5" s="100">
        <f t="shared" si="1"/>
        <v>11813.106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7415</v>
      </c>
      <c r="F6" s="79">
        <v>8236</v>
      </c>
      <c r="G6" s="79">
        <v>13936</v>
      </c>
      <c r="H6" s="80">
        <v>9197</v>
      </c>
      <c r="I6" s="79">
        <v>9030</v>
      </c>
      <c r="J6" s="81">
        <v>12941</v>
      </c>
      <c r="K6" s="79">
        <v>8575</v>
      </c>
      <c r="L6" s="79">
        <v>9404</v>
      </c>
      <c r="M6" s="79">
        <v>10230.093000000001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412</v>
      </c>
      <c r="F7" s="93">
        <v>721</v>
      </c>
      <c r="G7" s="93">
        <v>789</v>
      </c>
      <c r="H7" s="94">
        <v>1181</v>
      </c>
      <c r="I7" s="93">
        <v>1196</v>
      </c>
      <c r="J7" s="95">
        <v>1196</v>
      </c>
      <c r="K7" s="93">
        <v>1253</v>
      </c>
      <c r="L7" s="93">
        <v>1440</v>
      </c>
      <c r="M7" s="93">
        <v>1583.0129999999999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15560</v>
      </c>
      <c r="F8" s="100">
        <f t="shared" ref="F8:M8" si="2">SUM(F9:F46)</f>
        <v>12031</v>
      </c>
      <c r="G8" s="100">
        <f t="shared" si="2"/>
        <v>21547</v>
      </c>
      <c r="H8" s="101">
        <f t="shared" si="2"/>
        <v>25085</v>
      </c>
      <c r="I8" s="100">
        <f t="shared" si="2"/>
        <v>60159</v>
      </c>
      <c r="J8" s="102">
        <f t="shared" si="2"/>
        <v>58171</v>
      </c>
      <c r="K8" s="100">
        <f t="shared" si="2"/>
        <v>25337</v>
      </c>
      <c r="L8" s="100">
        <f t="shared" si="2"/>
        <v>25083</v>
      </c>
      <c r="M8" s="100">
        <f t="shared" si="2"/>
        <v>26412.398999999994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63</v>
      </c>
      <c r="F9" s="79">
        <v>53</v>
      </c>
      <c r="G9" s="79">
        <v>70</v>
      </c>
      <c r="H9" s="80">
        <v>55</v>
      </c>
      <c r="I9" s="79">
        <v>55</v>
      </c>
      <c r="J9" s="81">
        <v>52</v>
      </c>
      <c r="K9" s="79">
        <v>61</v>
      </c>
      <c r="L9" s="79">
        <v>64</v>
      </c>
      <c r="M9" s="79">
        <v>67.391999999999996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111</v>
      </c>
      <c r="F10" s="86">
        <v>227</v>
      </c>
      <c r="G10" s="86">
        <v>103</v>
      </c>
      <c r="H10" s="87">
        <v>69</v>
      </c>
      <c r="I10" s="86">
        <v>69</v>
      </c>
      <c r="J10" s="88">
        <v>146</v>
      </c>
      <c r="K10" s="86">
        <v>72</v>
      </c>
      <c r="L10" s="86">
        <v>75</v>
      </c>
      <c r="M10" s="86">
        <v>78.974999999999994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137</v>
      </c>
      <c r="F11" s="86">
        <v>0</v>
      </c>
      <c r="G11" s="86">
        <v>24</v>
      </c>
      <c r="H11" s="87">
        <v>20</v>
      </c>
      <c r="I11" s="86">
        <v>20</v>
      </c>
      <c r="J11" s="88">
        <v>20</v>
      </c>
      <c r="K11" s="86">
        <v>22</v>
      </c>
      <c r="L11" s="86">
        <v>22</v>
      </c>
      <c r="M11" s="86">
        <v>23.165999999999997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364</v>
      </c>
      <c r="F14" s="86">
        <v>250</v>
      </c>
      <c r="G14" s="86">
        <v>102</v>
      </c>
      <c r="H14" s="87">
        <v>51</v>
      </c>
      <c r="I14" s="86">
        <v>51</v>
      </c>
      <c r="J14" s="88">
        <v>282</v>
      </c>
      <c r="K14" s="86">
        <v>54</v>
      </c>
      <c r="L14" s="86">
        <v>56</v>
      </c>
      <c r="M14" s="86">
        <v>58.967999999999996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17</v>
      </c>
      <c r="F15" s="86">
        <v>7</v>
      </c>
      <c r="G15" s="86">
        <v>55</v>
      </c>
      <c r="H15" s="87">
        <v>72</v>
      </c>
      <c r="I15" s="86">
        <v>250</v>
      </c>
      <c r="J15" s="88">
        <v>254</v>
      </c>
      <c r="K15" s="86">
        <v>67</v>
      </c>
      <c r="L15" s="86">
        <v>71</v>
      </c>
      <c r="M15" s="86">
        <v>74.762999999999991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18</v>
      </c>
      <c r="I16" s="86">
        <v>18</v>
      </c>
      <c r="J16" s="88">
        <v>14</v>
      </c>
      <c r="K16" s="86">
        <v>19</v>
      </c>
      <c r="L16" s="86">
        <v>20</v>
      </c>
      <c r="M16" s="86">
        <v>21.06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1742</v>
      </c>
      <c r="F17" s="86">
        <v>1784</v>
      </c>
      <c r="G17" s="86">
        <v>7678</v>
      </c>
      <c r="H17" s="87">
        <v>1971</v>
      </c>
      <c r="I17" s="86">
        <v>4477</v>
      </c>
      <c r="J17" s="88">
        <v>7615</v>
      </c>
      <c r="K17" s="86">
        <v>2079</v>
      </c>
      <c r="L17" s="86">
        <v>2175</v>
      </c>
      <c r="M17" s="86">
        <v>2290.2749999999996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236</v>
      </c>
      <c r="F22" s="86">
        <v>250</v>
      </c>
      <c r="G22" s="86">
        <v>4707</v>
      </c>
      <c r="H22" s="87">
        <v>3774</v>
      </c>
      <c r="I22" s="86">
        <v>43026</v>
      </c>
      <c r="J22" s="88">
        <v>37141</v>
      </c>
      <c r="K22" s="86">
        <v>6946</v>
      </c>
      <c r="L22" s="86">
        <v>4165</v>
      </c>
      <c r="M22" s="86">
        <v>4385.7449999999999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3</v>
      </c>
      <c r="H25" s="87">
        <v>100</v>
      </c>
      <c r="I25" s="86">
        <v>100</v>
      </c>
      <c r="J25" s="88">
        <v>75</v>
      </c>
      <c r="K25" s="86">
        <v>100</v>
      </c>
      <c r="L25" s="86">
        <v>105</v>
      </c>
      <c r="M25" s="86">
        <v>110.565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38</v>
      </c>
      <c r="F29" s="86">
        <v>9</v>
      </c>
      <c r="G29" s="86">
        <v>1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27</v>
      </c>
      <c r="F32" s="86">
        <v>45</v>
      </c>
      <c r="G32" s="86">
        <v>569</v>
      </c>
      <c r="H32" s="87">
        <v>1712</v>
      </c>
      <c r="I32" s="86">
        <v>1712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37</v>
      </c>
      <c r="F37" s="86">
        <v>64</v>
      </c>
      <c r="G37" s="86">
        <v>2300</v>
      </c>
      <c r="H37" s="87">
        <v>0</v>
      </c>
      <c r="I37" s="86">
        <v>3627</v>
      </c>
      <c r="J37" s="88">
        <v>6100</v>
      </c>
      <c r="K37" s="86">
        <v>1812</v>
      </c>
      <c r="L37" s="86">
        <v>1895</v>
      </c>
      <c r="M37" s="86">
        <v>1995.4349999999999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44</v>
      </c>
      <c r="F38" s="86">
        <v>184</v>
      </c>
      <c r="G38" s="86">
        <v>89</v>
      </c>
      <c r="H38" s="87">
        <v>70</v>
      </c>
      <c r="I38" s="86">
        <v>70</v>
      </c>
      <c r="J38" s="88">
        <v>60</v>
      </c>
      <c r="K38" s="86">
        <v>73</v>
      </c>
      <c r="L38" s="86">
        <v>76</v>
      </c>
      <c r="M38" s="86">
        <v>80.027999999999992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73</v>
      </c>
      <c r="F39" s="86">
        <v>2</v>
      </c>
      <c r="G39" s="86">
        <v>16</v>
      </c>
      <c r="H39" s="87">
        <v>17</v>
      </c>
      <c r="I39" s="86">
        <v>17</v>
      </c>
      <c r="J39" s="88">
        <v>13</v>
      </c>
      <c r="K39" s="86">
        <v>18</v>
      </c>
      <c r="L39" s="86">
        <v>19</v>
      </c>
      <c r="M39" s="86">
        <v>20.006999999999998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11105</v>
      </c>
      <c r="F40" s="86">
        <v>6557</v>
      </c>
      <c r="G40" s="86">
        <v>2565</v>
      </c>
      <c r="H40" s="87">
        <v>15813</v>
      </c>
      <c r="I40" s="86">
        <v>4936</v>
      </c>
      <c r="J40" s="88">
        <v>4754</v>
      </c>
      <c r="K40" s="86">
        <v>12493</v>
      </c>
      <c r="L40" s="86">
        <v>14748</v>
      </c>
      <c r="M40" s="86">
        <v>15529.643999999998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4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472</v>
      </c>
      <c r="F42" s="86">
        <v>503</v>
      </c>
      <c r="G42" s="86">
        <v>788</v>
      </c>
      <c r="H42" s="87">
        <v>608</v>
      </c>
      <c r="I42" s="86">
        <v>857</v>
      </c>
      <c r="J42" s="88">
        <v>895</v>
      </c>
      <c r="K42" s="86">
        <v>642</v>
      </c>
      <c r="L42" s="86">
        <v>672</v>
      </c>
      <c r="M42" s="86">
        <v>707.61599999999999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987</v>
      </c>
      <c r="F43" s="86">
        <v>1995</v>
      </c>
      <c r="G43" s="86">
        <v>2044</v>
      </c>
      <c r="H43" s="87">
        <v>635</v>
      </c>
      <c r="I43" s="86">
        <v>635</v>
      </c>
      <c r="J43" s="88">
        <v>499</v>
      </c>
      <c r="K43" s="86">
        <v>774</v>
      </c>
      <c r="L43" s="86">
        <v>810</v>
      </c>
      <c r="M43" s="86">
        <v>852.93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77</v>
      </c>
      <c r="F44" s="86">
        <v>2</v>
      </c>
      <c r="G44" s="86">
        <v>409</v>
      </c>
      <c r="H44" s="87">
        <v>60</v>
      </c>
      <c r="I44" s="86">
        <v>60</v>
      </c>
      <c r="J44" s="88">
        <v>45</v>
      </c>
      <c r="K44" s="86">
        <v>63</v>
      </c>
      <c r="L44" s="86">
        <v>66</v>
      </c>
      <c r="M44" s="86">
        <v>69.49799999999999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26</v>
      </c>
      <c r="F45" s="86">
        <v>99</v>
      </c>
      <c r="G45" s="86">
        <v>24</v>
      </c>
      <c r="H45" s="87">
        <v>40</v>
      </c>
      <c r="I45" s="86">
        <v>179</v>
      </c>
      <c r="J45" s="88">
        <v>206</v>
      </c>
      <c r="K45" s="86">
        <v>42</v>
      </c>
      <c r="L45" s="86">
        <v>44</v>
      </c>
      <c r="M45" s="86">
        <v>46.331999999999994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8</v>
      </c>
      <c r="F47" s="100">
        <f t="shared" ref="F47:M47" si="3">SUM(F48:F49)</f>
        <v>8</v>
      </c>
      <c r="G47" s="100">
        <f t="shared" si="3"/>
        <v>0</v>
      </c>
      <c r="H47" s="101">
        <f t="shared" si="3"/>
        <v>9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8</v>
      </c>
      <c r="F48" s="79">
        <v>8</v>
      </c>
      <c r="G48" s="79">
        <v>0</v>
      </c>
      <c r="H48" s="80">
        <v>9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3593</v>
      </c>
      <c r="F51" s="72">
        <f t="shared" ref="F51:M51" si="4">F52+F59+F62+F63+F64+F72+F73</f>
        <v>2766</v>
      </c>
      <c r="G51" s="72">
        <f t="shared" si="4"/>
        <v>19937</v>
      </c>
      <c r="H51" s="73">
        <f t="shared" si="4"/>
        <v>0</v>
      </c>
      <c r="I51" s="72">
        <f t="shared" si="4"/>
        <v>35215</v>
      </c>
      <c r="J51" s="74">
        <f t="shared" si="4"/>
        <v>35215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19937</v>
      </c>
      <c r="H52" s="80">
        <f t="shared" si="5"/>
        <v>0</v>
      </c>
      <c r="I52" s="79">
        <f t="shared" si="5"/>
        <v>35063</v>
      </c>
      <c r="J52" s="81">
        <f t="shared" si="5"/>
        <v>35063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19937</v>
      </c>
      <c r="H56" s="94">
        <f t="shared" si="7"/>
        <v>0</v>
      </c>
      <c r="I56" s="93">
        <f t="shared" si="7"/>
        <v>35063</v>
      </c>
      <c r="J56" s="95">
        <f t="shared" si="7"/>
        <v>35063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19937</v>
      </c>
      <c r="H57" s="80">
        <v>0</v>
      </c>
      <c r="I57" s="79">
        <v>35063</v>
      </c>
      <c r="J57" s="81">
        <v>35063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3574</v>
      </c>
      <c r="F59" s="100">
        <f t="shared" ref="F59:M59" si="8">SUM(F60:F61)</f>
        <v>2765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3574</v>
      </c>
      <c r="F61" s="93">
        <v>2765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19</v>
      </c>
      <c r="F73" s="86">
        <f t="shared" ref="F73:M73" si="12">SUM(F74:F75)</f>
        <v>1</v>
      </c>
      <c r="G73" s="86">
        <f t="shared" si="12"/>
        <v>0</v>
      </c>
      <c r="H73" s="87">
        <f t="shared" si="12"/>
        <v>0</v>
      </c>
      <c r="I73" s="86">
        <f t="shared" si="12"/>
        <v>152</v>
      </c>
      <c r="J73" s="88">
        <f t="shared" si="12"/>
        <v>152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1</v>
      </c>
      <c r="G74" s="79">
        <v>0</v>
      </c>
      <c r="H74" s="80">
        <v>0</v>
      </c>
      <c r="I74" s="79">
        <v>152</v>
      </c>
      <c r="J74" s="81">
        <v>152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19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36219</v>
      </c>
      <c r="F77" s="72">
        <f t="shared" ref="F77:M77" si="13">F78+F81+F84+F85+F86+F87+F88</f>
        <v>26489</v>
      </c>
      <c r="G77" s="72">
        <f t="shared" si="13"/>
        <v>18759</v>
      </c>
      <c r="H77" s="73">
        <f t="shared" si="13"/>
        <v>37291</v>
      </c>
      <c r="I77" s="72">
        <f t="shared" si="13"/>
        <v>35657</v>
      </c>
      <c r="J77" s="74">
        <f t="shared" si="13"/>
        <v>35657</v>
      </c>
      <c r="K77" s="72">
        <f t="shared" si="13"/>
        <v>40236</v>
      </c>
      <c r="L77" s="72">
        <f t="shared" si="13"/>
        <v>39535</v>
      </c>
      <c r="M77" s="72">
        <f t="shared" si="13"/>
        <v>41630.354999999996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35922</v>
      </c>
      <c r="F78" s="100">
        <f t="shared" ref="F78:M78" si="14">SUM(F79:F80)</f>
        <v>26215</v>
      </c>
      <c r="G78" s="100">
        <f t="shared" si="14"/>
        <v>18655</v>
      </c>
      <c r="H78" s="101">
        <f t="shared" si="14"/>
        <v>37190</v>
      </c>
      <c r="I78" s="100">
        <f t="shared" si="14"/>
        <v>35605</v>
      </c>
      <c r="J78" s="102">
        <f t="shared" si="14"/>
        <v>35605</v>
      </c>
      <c r="K78" s="100">
        <f t="shared" si="14"/>
        <v>40121</v>
      </c>
      <c r="L78" s="100">
        <f t="shared" si="14"/>
        <v>39422</v>
      </c>
      <c r="M78" s="100">
        <f t="shared" si="14"/>
        <v>41511.365999999995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35922</v>
      </c>
      <c r="F80" s="93">
        <v>26215</v>
      </c>
      <c r="G80" s="93">
        <v>18655</v>
      </c>
      <c r="H80" s="94">
        <v>37190</v>
      </c>
      <c r="I80" s="93">
        <v>35605</v>
      </c>
      <c r="J80" s="95">
        <v>35605</v>
      </c>
      <c r="K80" s="93">
        <v>40121</v>
      </c>
      <c r="L80" s="93">
        <v>39422</v>
      </c>
      <c r="M80" s="93">
        <v>41511.365999999995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297</v>
      </c>
      <c r="F81" s="86">
        <f t="shared" ref="F81:M81" si="15">SUM(F82:F83)</f>
        <v>274</v>
      </c>
      <c r="G81" s="86">
        <f t="shared" si="15"/>
        <v>104</v>
      </c>
      <c r="H81" s="87">
        <f t="shared" si="15"/>
        <v>101</v>
      </c>
      <c r="I81" s="86">
        <f t="shared" si="15"/>
        <v>52</v>
      </c>
      <c r="J81" s="88">
        <f t="shared" si="15"/>
        <v>52</v>
      </c>
      <c r="K81" s="86">
        <f t="shared" si="15"/>
        <v>115</v>
      </c>
      <c r="L81" s="86">
        <f t="shared" si="15"/>
        <v>113</v>
      </c>
      <c r="M81" s="86">
        <f t="shared" si="15"/>
        <v>118.98899999999999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297</v>
      </c>
      <c r="F83" s="93">
        <v>274</v>
      </c>
      <c r="G83" s="93">
        <v>104</v>
      </c>
      <c r="H83" s="94">
        <v>101</v>
      </c>
      <c r="I83" s="93">
        <v>52</v>
      </c>
      <c r="J83" s="95">
        <v>52</v>
      </c>
      <c r="K83" s="93">
        <v>115</v>
      </c>
      <c r="L83" s="93">
        <v>113</v>
      </c>
      <c r="M83" s="93">
        <v>118.98899999999999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1060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63207</v>
      </c>
      <c r="F92" s="46">
        <f t="shared" ref="F92:M92" si="16">F4+F51+F77+F90</f>
        <v>50251</v>
      </c>
      <c r="G92" s="46">
        <f t="shared" si="16"/>
        <v>76028</v>
      </c>
      <c r="H92" s="47">
        <f t="shared" si="16"/>
        <v>72763</v>
      </c>
      <c r="I92" s="46">
        <f t="shared" si="16"/>
        <v>141257</v>
      </c>
      <c r="J92" s="48">
        <f t="shared" si="16"/>
        <v>143180</v>
      </c>
      <c r="K92" s="46">
        <f t="shared" si="16"/>
        <v>75401</v>
      </c>
      <c r="L92" s="46">
        <f t="shared" si="16"/>
        <v>75462</v>
      </c>
      <c r="M92" s="46">
        <f t="shared" si="16"/>
        <v>79855.859999999986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51" customFormat="1" ht="15.75" customHeight="1" x14ac:dyDescent="0.2">
      <c r="A1" s="1" t="s">
        <v>165</v>
      </c>
      <c r="B1" s="2"/>
      <c r="C1" s="50"/>
      <c r="D1" s="50"/>
      <c r="E1" s="50"/>
      <c r="F1" s="50"/>
      <c r="G1" s="50"/>
      <c r="H1" s="50"/>
      <c r="I1" s="50"/>
      <c r="J1" s="50"/>
      <c r="K1" s="50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159</v>
      </c>
      <c r="D3" s="17" t="s">
        <v>160</v>
      </c>
      <c r="E3" s="17" t="s">
        <v>158</v>
      </c>
      <c r="F3" s="173" t="s">
        <v>157</v>
      </c>
      <c r="G3" s="174"/>
      <c r="H3" s="175"/>
      <c r="I3" s="17" t="s">
        <v>162</v>
      </c>
      <c r="J3" s="17" t="s">
        <v>161</v>
      </c>
      <c r="K3" s="17" t="s">
        <v>163</v>
      </c>
      <c r="Z3" s="54" t="s">
        <v>32</v>
      </c>
    </row>
    <row r="4" spans="1:27" s="14" customFormat="1" ht="12.75" customHeight="1" x14ac:dyDescent="0.25">
      <c r="A4" s="25"/>
      <c r="B4" s="55" t="s">
        <v>124</v>
      </c>
      <c r="C4" s="33">
        <v>68763</v>
      </c>
      <c r="D4" s="33">
        <v>169847</v>
      </c>
      <c r="E4" s="33">
        <v>146874</v>
      </c>
      <c r="F4" s="27">
        <v>109210</v>
      </c>
      <c r="G4" s="28">
        <v>116324</v>
      </c>
      <c r="H4" s="29">
        <v>118312</v>
      </c>
      <c r="I4" s="33">
        <v>124028</v>
      </c>
      <c r="J4" s="33">
        <v>131879</v>
      </c>
      <c r="K4" s="33">
        <v>138987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131</v>
      </c>
      <c r="C5" s="33">
        <v>164443</v>
      </c>
      <c r="D5" s="33">
        <v>209950</v>
      </c>
      <c r="E5" s="33">
        <v>125094</v>
      </c>
      <c r="F5" s="32">
        <v>112158</v>
      </c>
      <c r="G5" s="33">
        <v>145202</v>
      </c>
      <c r="H5" s="34">
        <v>145202</v>
      </c>
      <c r="I5" s="33">
        <v>119867</v>
      </c>
      <c r="J5" s="33">
        <v>129642</v>
      </c>
      <c r="K5" s="33">
        <v>136380.50300000003</v>
      </c>
      <c r="Z5" s="53">
        <f t="shared" si="0"/>
        <v>1</v>
      </c>
      <c r="AA5" s="30">
        <v>2</v>
      </c>
    </row>
    <row r="6" spans="1:27" s="14" customFormat="1" ht="12.75" customHeight="1" x14ac:dyDescent="0.25">
      <c r="A6" s="25"/>
      <c r="B6" s="56" t="s">
        <v>132</v>
      </c>
      <c r="C6" s="33">
        <v>423605</v>
      </c>
      <c r="D6" s="33">
        <v>625647</v>
      </c>
      <c r="E6" s="33">
        <v>668540</v>
      </c>
      <c r="F6" s="32">
        <v>852784</v>
      </c>
      <c r="G6" s="33">
        <v>710996</v>
      </c>
      <c r="H6" s="34">
        <v>854804</v>
      </c>
      <c r="I6" s="33">
        <v>833198</v>
      </c>
      <c r="J6" s="33">
        <v>880293</v>
      </c>
      <c r="K6" s="33">
        <v>927415.95399999991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133</v>
      </c>
      <c r="C7" s="33">
        <v>63207</v>
      </c>
      <c r="D7" s="33">
        <v>50251</v>
      </c>
      <c r="E7" s="33">
        <v>76028</v>
      </c>
      <c r="F7" s="32">
        <v>72763</v>
      </c>
      <c r="G7" s="33">
        <v>141257</v>
      </c>
      <c r="H7" s="34">
        <v>143180</v>
      </c>
      <c r="I7" s="33">
        <v>75401</v>
      </c>
      <c r="J7" s="33">
        <v>75462</v>
      </c>
      <c r="K7" s="33">
        <v>79855.859999999986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134</v>
      </c>
      <c r="C8" s="33">
        <v>0</v>
      </c>
      <c r="D8" s="33">
        <v>0</v>
      </c>
      <c r="E8" s="33">
        <v>0</v>
      </c>
      <c r="F8" s="32">
        <v>0</v>
      </c>
      <c r="G8" s="33">
        <v>0</v>
      </c>
      <c r="H8" s="34">
        <v>0</v>
      </c>
      <c r="I8" s="33">
        <v>0</v>
      </c>
      <c r="J8" s="33">
        <v>0</v>
      </c>
      <c r="K8" s="33">
        <v>0</v>
      </c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135</v>
      </c>
      <c r="C9" s="33">
        <v>0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136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137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138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125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126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127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128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129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130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720018</v>
      </c>
      <c r="D19" s="46">
        <f t="shared" ref="D19:K19" si="1">SUM(D4:D18)</f>
        <v>1055695</v>
      </c>
      <c r="E19" s="46">
        <f t="shared" si="1"/>
        <v>1016536</v>
      </c>
      <c r="F19" s="47">
        <f t="shared" si="1"/>
        <v>1146915</v>
      </c>
      <c r="G19" s="46">
        <f t="shared" si="1"/>
        <v>1113779</v>
      </c>
      <c r="H19" s="48">
        <f t="shared" si="1"/>
        <v>1261498</v>
      </c>
      <c r="I19" s="46">
        <f t="shared" si="1"/>
        <v>1152494</v>
      </c>
      <c r="J19" s="46">
        <f t="shared" si="1"/>
        <v>1217276</v>
      </c>
      <c r="K19" s="46">
        <f t="shared" si="1"/>
        <v>1282639.3169999998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166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159</v>
      </c>
      <c r="D3" s="17" t="s">
        <v>160</v>
      </c>
      <c r="E3" s="17" t="s">
        <v>158</v>
      </c>
      <c r="F3" s="173" t="s">
        <v>157</v>
      </c>
      <c r="G3" s="174"/>
      <c r="H3" s="175"/>
      <c r="I3" s="17" t="s">
        <v>162</v>
      </c>
      <c r="J3" s="17" t="s">
        <v>161</v>
      </c>
      <c r="K3" s="17" t="s">
        <v>163</v>
      </c>
    </row>
    <row r="4" spans="1:27" s="23" customFormat="1" ht="12.75" customHeight="1" x14ac:dyDescent="0.25">
      <c r="A4" s="18"/>
      <c r="B4" s="19" t="s">
        <v>6</v>
      </c>
      <c r="C4" s="20">
        <f>SUM(C5:C7)</f>
        <v>270666</v>
      </c>
      <c r="D4" s="20">
        <f t="shared" ref="D4:K4" si="0">SUM(D5:D7)</f>
        <v>373460</v>
      </c>
      <c r="E4" s="20">
        <f t="shared" si="0"/>
        <v>444944</v>
      </c>
      <c r="F4" s="21">
        <f t="shared" si="0"/>
        <v>974393</v>
      </c>
      <c r="G4" s="20">
        <f t="shared" si="0"/>
        <v>860305</v>
      </c>
      <c r="H4" s="22">
        <f t="shared" si="0"/>
        <v>1008024</v>
      </c>
      <c r="I4" s="20">
        <f t="shared" si="0"/>
        <v>970471</v>
      </c>
      <c r="J4" s="20">
        <f t="shared" si="0"/>
        <v>1032122</v>
      </c>
      <c r="K4" s="20">
        <f t="shared" si="0"/>
        <v>1088467.182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118026</v>
      </c>
      <c r="D5" s="28">
        <v>149141</v>
      </c>
      <c r="E5" s="28">
        <v>182850</v>
      </c>
      <c r="F5" s="27">
        <v>221081</v>
      </c>
      <c r="G5" s="28">
        <v>218787</v>
      </c>
      <c r="H5" s="29">
        <v>209287</v>
      </c>
      <c r="I5" s="28">
        <v>237834</v>
      </c>
      <c r="J5" s="28">
        <v>251842</v>
      </c>
      <c r="K5" s="29">
        <v>265571.77499999997</v>
      </c>
      <c r="AA5" s="30">
        <v>2</v>
      </c>
    </row>
    <row r="6" spans="1:27" s="14" customFormat="1" ht="12.75" customHeight="1" x14ac:dyDescent="0.25">
      <c r="A6" s="31"/>
      <c r="B6" s="26" t="s">
        <v>9</v>
      </c>
      <c r="C6" s="32">
        <v>152525</v>
      </c>
      <c r="D6" s="33">
        <v>224147</v>
      </c>
      <c r="E6" s="33">
        <v>262094</v>
      </c>
      <c r="F6" s="32">
        <v>753107</v>
      </c>
      <c r="G6" s="33">
        <v>641518</v>
      </c>
      <c r="H6" s="34">
        <v>798737</v>
      </c>
      <c r="I6" s="33">
        <v>732637</v>
      </c>
      <c r="J6" s="33">
        <v>780280</v>
      </c>
      <c r="K6" s="34">
        <v>822895.40700000001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115</v>
      </c>
      <c r="D7" s="36">
        <v>172</v>
      </c>
      <c r="E7" s="36">
        <v>0</v>
      </c>
      <c r="F7" s="35">
        <v>205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85941</v>
      </c>
      <c r="D8" s="20">
        <f t="shared" ref="D8:K8" si="1">SUM(D9:D15)</f>
        <v>168107</v>
      </c>
      <c r="E8" s="20">
        <f t="shared" si="1"/>
        <v>128621</v>
      </c>
      <c r="F8" s="21">
        <f t="shared" si="1"/>
        <v>64181</v>
      </c>
      <c r="G8" s="20">
        <f t="shared" si="1"/>
        <v>105569</v>
      </c>
      <c r="H8" s="22">
        <f t="shared" si="1"/>
        <v>105569</v>
      </c>
      <c r="I8" s="20">
        <f t="shared" si="1"/>
        <v>67659</v>
      </c>
      <c r="J8" s="20">
        <f t="shared" si="1"/>
        <v>70697</v>
      </c>
      <c r="K8" s="20">
        <f t="shared" si="1"/>
        <v>74365.634000000005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81456</v>
      </c>
      <c r="D9" s="28">
        <v>75559</v>
      </c>
      <c r="E9" s="28">
        <v>72298</v>
      </c>
      <c r="F9" s="27">
        <v>46677</v>
      </c>
      <c r="G9" s="28">
        <v>84386</v>
      </c>
      <c r="H9" s="29">
        <v>84386</v>
      </c>
      <c r="I9" s="28">
        <v>49310</v>
      </c>
      <c r="J9" s="28">
        <v>51578</v>
      </c>
      <c r="K9" s="29">
        <v>54311.634000000005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3574</v>
      </c>
      <c r="D10" s="33">
        <v>90892</v>
      </c>
      <c r="E10" s="33">
        <v>52950</v>
      </c>
      <c r="F10" s="32">
        <v>15517</v>
      </c>
      <c r="G10" s="33">
        <v>15517</v>
      </c>
      <c r="H10" s="34">
        <v>15517</v>
      </c>
      <c r="I10" s="33">
        <v>16348</v>
      </c>
      <c r="J10" s="33">
        <v>17102</v>
      </c>
      <c r="K10" s="34">
        <v>18008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911</v>
      </c>
      <c r="D15" s="36">
        <v>1656</v>
      </c>
      <c r="E15" s="36">
        <v>3373</v>
      </c>
      <c r="F15" s="35">
        <v>1987</v>
      </c>
      <c r="G15" s="36">
        <v>5666</v>
      </c>
      <c r="H15" s="37">
        <v>5666</v>
      </c>
      <c r="I15" s="36">
        <v>2001</v>
      </c>
      <c r="J15" s="36">
        <v>2017</v>
      </c>
      <c r="K15" s="37">
        <v>2046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363411</v>
      </c>
      <c r="D16" s="20">
        <f t="shared" ref="D16:K16" si="2">SUM(D17:D23)</f>
        <v>514128</v>
      </c>
      <c r="E16" s="20">
        <f t="shared" si="2"/>
        <v>441911</v>
      </c>
      <c r="F16" s="21">
        <f t="shared" si="2"/>
        <v>108341</v>
      </c>
      <c r="G16" s="20">
        <f t="shared" si="2"/>
        <v>147905</v>
      </c>
      <c r="H16" s="22">
        <f t="shared" si="2"/>
        <v>147905</v>
      </c>
      <c r="I16" s="20">
        <f t="shared" si="2"/>
        <v>114364</v>
      </c>
      <c r="J16" s="20">
        <f t="shared" si="2"/>
        <v>114457</v>
      </c>
      <c r="K16" s="20">
        <f t="shared" si="2"/>
        <v>119806.50099999999</v>
      </c>
    </row>
    <row r="17" spans="1:11" s="14" customFormat="1" ht="12.75" customHeight="1" x14ac:dyDescent="0.25">
      <c r="A17" s="25"/>
      <c r="B17" s="26" t="s">
        <v>22</v>
      </c>
      <c r="C17" s="27">
        <v>351604</v>
      </c>
      <c r="D17" s="28">
        <v>447676</v>
      </c>
      <c r="E17" s="28">
        <v>404644</v>
      </c>
      <c r="F17" s="27">
        <v>106890</v>
      </c>
      <c r="G17" s="28">
        <v>141957</v>
      </c>
      <c r="H17" s="29">
        <v>141957</v>
      </c>
      <c r="I17" s="28">
        <v>112401</v>
      </c>
      <c r="J17" s="28">
        <v>112422</v>
      </c>
      <c r="K17" s="29">
        <v>117664.36599999999</v>
      </c>
    </row>
    <row r="18" spans="1:11" s="14" customFormat="1" ht="12.75" customHeight="1" x14ac:dyDescent="0.25">
      <c r="A18" s="25"/>
      <c r="B18" s="26" t="s">
        <v>23</v>
      </c>
      <c r="C18" s="32">
        <v>11699</v>
      </c>
      <c r="D18" s="33">
        <v>66380</v>
      </c>
      <c r="E18" s="33">
        <v>37267</v>
      </c>
      <c r="F18" s="32">
        <v>1443</v>
      </c>
      <c r="G18" s="33">
        <v>5948</v>
      </c>
      <c r="H18" s="34">
        <v>5889</v>
      </c>
      <c r="I18" s="33">
        <v>1955</v>
      </c>
      <c r="J18" s="33">
        <v>2035</v>
      </c>
      <c r="K18" s="34">
        <v>2142.1350000000002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108</v>
      </c>
      <c r="D23" s="36">
        <v>72</v>
      </c>
      <c r="E23" s="36">
        <v>0</v>
      </c>
      <c r="F23" s="35">
        <v>8</v>
      </c>
      <c r="G23" s="36">
        <v>0</v>
      </c>
      <c r="H23" s="37">
        <v>59</v>
      </c>
      <c r="I23" s="36">
        <v>8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1060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720018</v>
      </c>
      <c r="D26" s="46">
        <f t="shared" ref="D26:K26" si="3">+D4+D8+D16+D24</f>
        <v>1055695</v>
      </c>
      <c r="E26" s="46">
        <f t="shared" si="3"/>
        <v>1016536</v>
      </c>
      <c r="F26" s="47">
        <f t="shared" si="3"/>
        <v>1146915</v>
      </c>
      <c r="G26" s="46">
        <f t="shared" si="3"/>
        <v>1113779</v>
      </c>
      <c r="H26" s="48">
        <f t="shared" si="3"/>
        <v>1261498</v>
      </c>
      <c r="I26" s="46">
        <f t="shared" si="3"/>
        <v>1152494</v>
      </c>
      <c r="J26" s="46">
        <f t="shared" si="3"/>
        <v>1217276</v>
      </c>
      <c r="K26" s="46">
        <f t="shared" si="3"/>
        <v>1282639.317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167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159</v>
      </c>
      <c r="D3" s="17" t="s">
        <v>160</v>
      </c>
      <c r="E3" s="17" t="s">
        <v>158</v>
      </c>
      <c r="F3" s="173" t="s">
        <v>157</v>
      </c>
      <c r="G3" s="174"/>
      <c r="H3" s="175"/>
      <c r="I3" s="17" t="s">
        <v>162</v>
      </c>
      <c r="J3" s="17" t="s">
        <v>161</v>
      </c>
      <c r="K3" s="17" t="s">
        <v>163</v>
      </c>
      <c r="Z3" s="54" t="s">
        <v>32</v>
      </c>
    </row>
    <row r="4" spans="1:27" s="14" customFormat="1" ht="12.75" customHeight="1" x14ac:dyDescent="0.25">
      <c r="A4" s="25"/>
      <c r="B4" s="56" t="s">
        <v>139</v>
      </c>
      <c r="C4" s="33">
        <v>6289</v>
      </c>
      <c r="D4" s="33">
        <v>7868</v>
      </c>
      <c r="E4" s="33">
        <v>8450</v>
      </c>
      <c r="F4" s="27">
        <v>7530</v>
      </c>
      <c r="G4" s="28">
        <v>8316</v>
      </c>
      <c r="H4" s="29">
        <v>8316</v>
      </c>
      <c r="I4" s="33">
        <v>9224</v>
      </c>
      <c r="J4" s="33">
        <v>9815</v>
      </c>
      <c r="K4" s="33">
        <v>10335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140</v>
      </c>
      <c r="C5" s="33">
        <v>10749</v>
      </c>
      <c r="D5" s="33">
        <v>17018</v>
      </c>
      <c r="E5" s="33">
        <v>11466</v>
      </c>
      <c r="F5" s="32">
        <v>7096</v>
      </c>
      <c r="G5" s="33">
        <v>11560</v>
      </c>
      <c r="H5" s="34">
        <v>13548</v>
      </c>
      <c r="I5" s="33">
        <v>7309</v>
      </c>
      <c r="J5" s="33">
        <v>7691</v>
      </c>
      <c r="K5" s="33">
        <v>8105</v>
      </c>
      <c r="Z5" s="53">
        <f t="shared" si="0"/>
        <v>1</v>
      </c>
      <c r="AA5" s="30">
        <v>3</v>
      </c>
    </row>
    <row r="6" spans="1:27" s="14" customFormat="1" ht="12.75" customHeight="1" x14ac:dyDescent="0.25">
      <c r="A6" s="25"/>
      <c r="B6" s="56" t="s">
        <v>141</v>
      </c>
      <c r="C6" s="33">
        <v>51725</v>
      </c>
      <c r="D6" s="33">
        <v>144961</v>
      </c>
      <c r="E6" s="33">
        <v>126958</v>
      </c>
      <c r="F6" s="32">
        <v>94584</v>
      </c>
      <c r="G6" s="33">
        <v>96448</v>
      </c>
      <c r="H6" s="34">
        <v>96448</v>
      </c>
      <c r="I6" s="33">
        <v>107495</v>
      </c>
      <c r="J6" s="33">
        <v>114373</v>
      </c>
      <c r="K6" s="33">
        <v>120547</v>
      </c>
      <c r="Z6" s="53">
        <f t="shared" si="0"/>
        <v>1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68763</v>
      </c>
      <c r="D19" s="46">
        <f t="shared" ref="D19:K19" si="1">SUM(D4:D18)</f>
        <v>169847</v>
      </c>
      <c r="E19" s="46">
        <f t="shared" si="1"/>
        <v>146874</v>
      </c>
      <c r="F19" s="47">
        <f t="shared" si="1"/>
        <v>109210</v>
      </c>
      <c r="G19" s="46">
        <f t="shared" si="1"/>
        <v>116324</v>
      </c>
      <c r="H19" s="48">
        <f t="shared" si="1"/>
        <v>118312</v>
      </c>
      <c r="I19" s="46">
        <f t="shared" si="1"/>
        <v>124028</v>
      </c>
      <c r="J19" s="46">
        <f t="shared" si="1"/>
        <v>131879</v>
      </c>
      <c r="K19" s="46">
        <f t="shared" si="1"/>
        <v>138987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168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159</v>
      </c>
      <c r="D3" s="17" t="s">
        <v>160</v>
      </c>
      <c r="E3" s="17" t="s">
        <v>158</v>
      </c>
      <c r="F3" s="173" t="s">
        <v>157</v>
      </c>
      <c r="G3" s="174"/>
      <c r="H3" s="175"/>
      <c r="I3" s="17" t="s">
        <v>162</v>
      </c>
      <c r="J3" s="17" t="s">
        <v>161</v>
      </c>
      <c r="K3" s="17" t="s">
        <v>163</v>
      </c>
    </row>
    <row r="4" spans="1:27" s="23" customFormat="1" ht="12.75" customHeight="1" x14ac:dyDescent="0.25">
      <c r="A4" s="18"/>
      <c r="B4" s="19" t="s">
        <v>6</v>
      </c>
      <c r="C4" s="20">
        <f>SUM(C5:C7)</f>
        <v>65977</v>
      </c>
      <c r="D4" s="20">
        <f t="shared" ref="D4:K4" si="0">SUM(D5:D7)</f>
        <v>78467</v>
      </c>
      <c r="E4" s="20">
        <f t="shared" si="0"/>
        <v>89831</v>
      </c>
      <c r="F4" s="21">
        <f t="shared" si="0"/>
        <v>92498</v>
      </c>
      <c r="G4" s="20">
        <f t="shared" si="0"/>
        <v>97748</v>
      </c>
      <c r="H4" s="22">
        <f t="shared" si="0"/>
        <v>99736</v>
      </c>
      <c r="I4" s="20">
        <f t="shared" si="0"/>
        <v>106162</v>
      </c>
      <c r="J4" s="20">
        <f t="shared" si="0"/>
        <v>113205</v>
      </c>
      <c r="K4" s="20">
        <f t="shared" si="0"/>
        <v>119325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39817</v>
      </c>
      <c r="D5" s="28">
        <v>43780</v>
      </c>
      <c r="E5" s="28">
        <v>49279</v>
      </c>
      <c r="F5" s="27">
        <v>57552</v>
      </c>
      <c r="G5" s="28">
        <v>58558</v>
      </c>
      <c r="H5" s="29">
        <v>58558</v>
      </c>
      <c r="I5" s="28">
        <v>69567</v>
      </c>
      <c r="J5" s="28">
        <v>74914</v>
      </c>
      <c r="K5" s="29">
        <v>79005</v>
      </c>
      <c r="AA5" s="30">
        <v>3</v>
      </c>
    </row>
    <row r="6" spans="1:27" s="14" customFormat="1" ht="12.75" customHeight="1" x14ac:dyDescent="0.25">
      <c r="A6" s="31"/>
      <c r="B6" s="26" t="s">
        <v>9</v>
      </c>
      <c r="C6" s="32">
        <v>26095</v>
      </c>
      <c r="D6" s="33">
        <v>34596</v>
      </c>
      <c r="E6" s="33">
        <v>40552</v>
      </c>
      <c r="F6" s="32">
        <v>34822</v>
      </c>
      <c r="G6" s="33">
        <v>39190</v>
      </c>
      <c r="H6" s="34">
        <v>41178</v>
      </c>
      <c r="I6" s="33">
        <v>36595</v>
      </c>
      <c r="J6" s="33">
        <v>38291</v>
      </c>
      <c r="K6" s="34">
        <v>40320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65</v>
      </c>
      <c r="D7" s="36">
        <v>91</v>
      </c>
      <c r="E7" s="36">
        <v>0</v>
      </c>
      <c r="F7" s="35">
        <v>124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182</v>
      </c>
      <c r="D8" s="20">
        <f t="shared" ref="D8:K8" si="1">SUM(D9:D15)</f>
        <v>88856</v>
      </c>
      <c r="E8" s="20">
        <f t="shared" si="1"/>
        <v>53986</v>
      </c>
      <c r="F8" s="21">
        <f t="shared" si="1"/>
        <v>16057</v>
      </c>
      <c r="G8" s="20">
        <f t="shared" si="1"/>
        <v>16552</v>
      </c>
      <c r="H8" s="22">
        <f t="shared" si="1"/>
        <v>16552</v>
      </c>
      <c r="I8" s="20">
        <f t="shared" si="1"/>
        <v>16902</v>
      </c>
      <c r="J8" s="20">
        <f t="shared" si="1"/>
        <v>17672</v>
      </c>
      <c r="K8" s="20">
        <f t="shared" si="1"/>
        <v>18607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88127</v>
      </c>
      <c r="E10" s="33">
        <v>52950</v>
      </c>
      <c r="F10" s="32">
        <v>15517</v>
      </c>
      <c r="G10" s="33">
        <v>15517</v>
      </c>
      <c r="H10" s="34">
        <v>15517</v>
      </c>
      <c r="I10" s="33">
        <v>16348</v>
      </c>
      <c r="J10" s="33">
        <v>17102</v>
      </c>
      <c r="K10" s="34">
        <v>18008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182</v>
      </c>
      <c r="D15" s="36">
        <v>729</v>
      </c>
      <c r="E15" s="36">
        <v>1036</v>
      </c>
      <c r="F15" s="35">
        <v>540</v>
      </c>
      <c r="G15" s="36">
        <v>1035</v>
      </c>
      <c r="H15" s="37">
        <v>1035</v>
      </c>
      <c r="I15" s="36">
        <v>554</v>
      </c>
      <c r="J15" s="36">
        <v>570</v>
      </c>
      <c r="K15" s="37">
        <v>599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2604</v>
      </c>
      <c r="D16" s="20">
        <f t="shared" ref="D16:K16" si="2">SUM(D17:D23)</f>
        <v>2524</v>
      </c>
      <c r="E16" s="20">
        <f t="shared" si="2"/>
        <v>3057</v>
      </c>
      <c r="F16" s="21">
        <f t="shared" si="2"/>
        <v>655</v>
      </c>
      <c r="G16" s="20">
        <f t="shared" si="2"/>
        <v>2024</v>
      </c>
      <c r="H16" s="22">
        <f t="shared" si="2"/>
        <v>2024</v>
      </c>
      <c r="I16" s="20">
        <f t="shared" si="2"/>
        <v>964</v>
      </c>
      <c r="J16" s="20">
        <f t="shared" si="2"/>
        <v>1002</v>
      </c>
      <c r="K16" s="20">
        <f t="shared" si="2"/>
        <v>1055</v>
      </c>
    </row>
    <row r="17" spans="1:11" s="14" customFormat="1" ht="12.75" customHeight="1" x14ac:dyDescent="0.25">
      <c r="A17" s="25"/>
      <c r="B17" s="26" t="s">
        <v>22</v>
      </c>
      <c r="C17" s="27">
        <v>1369</v>
      </c>
      <c r="D17" s="28">
        <v>266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1235</v>
      </c>
      <c r="D18" s="33">
        <v>2192</v>
      </c>
      <c r="E18" s="33">
        <v>3057</v>
      </c>
      <c r="F18" s="32">
        <v>655</v>
      </c>
      <c r="G18" s="33">
        <v>2024</v>
      </c>
      <c r="H18" s="34">
        <v>1965</v>
      </c>
      <c r="I18" s="33">
        <v>964</v>
      </c>
      <c r="J18" s="33">
        <v>1002</v>
      </c>
      <c r="K18" s="34">
        <v>1055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66</v>
      </c>
      <c r="E23" s="36">
        <v>0</v>
      </c>
      <c r="F23" s="35">
        <v>0</v>
      </c>
      <c r="G23" s="36">
        <v>0</v>
      </c>
      <c r="H23" s="37">
        <v>59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68763</v>
      </c>
      <c r="D26" s="46">
        <f t="shared" ref="D26:K26" si="3">+D4+D8+D16+D24</f>
        <v>169847</v>
      </c>
      <c r="E26" s="46">
        <f t="shared" si="3"/>
        <v>146874</v>
      </c>
      <c r="F26" s="47">
        <f t="shared" si="3"/>
        <v>109210</v>
      </c>
      <c r="G26" s="46">
        <f t="shared" si="3"/>
        <v>116324</v>
      </c>
      <c r="H26" s="48">
        <f t="shared" si="3"/>
        <v>118312</v>
      </c>
      <c r="I26" s="46">
        <f t="shared" si="3"/>
        <v>124028</v>
      </c>
      <c r="J26" s="46">
        <f t="shared" si="3"/>
        <v>131879</v>
      </c>
      <c r="K26" s="46">
        <f t="shared" si="3"/>
        <v>138987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169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159</v>
      </c>
      <c r="D3" s="17" t="s">
        <v>160</v>
      </c>
      <c r="E3" s="17" t="s">
        <v>158</v>
      </c>
      <c r="F3" s="173" t="s">
        <v>157</v>
      </c>
      <c r="G3" s="174"/>
      <c r="H3" s="175"/>
      <c r="I3" s="17" t="s">
        <v>162</v>
      </c>
      <c r="J3" s="17" t="s">
        <v>161</v>
      </c>
      <c r="K3" s="17" t="s">
        <v>163</v>
      </c>
      <c r="Z3" s="54" t="s">
        <v>32</v>
      </c>
    </row>
    <row r="4" spans="1:27" s="14" customFormat="1" ht="12.75" customHeight="1" x14ac:dyDescent="0.25">
      <c r="A4" s="25"/>
      <c r="B4" s="56" t="s">
        <v>142</v>
      </c>
      <c r="C4" s="33">
        <v>2781</v>
      </c>
      <c r="D4" s="33">
        <v>3431</v>
      </c>
      <c r="E4" s="33">
        <v>3473</v>
      </c>
      <c r="F4" s="27">
        <v>2995</v>
      </c>
      <c r="G4" s="28">
        <v>3693</v>
      </c>
      <c r="H4" s="29">
        <v>3693</v>
      </c>
      <c r="I4" s="33">
        <v>1677</v>
      </c>
      <c r="J4" s="33">
        <v>1783</v>
      </c>
      <c r="K4" s="33">
        <v>1877.4989999999998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143</v>
      </c>
      <c r="C5" s="33">
        <v>4707</v>
      </c>
      <c r="D5" s="33">
        <v>3049</v>
      </c>
      <c r="E5" s="33">
        <v>3450</v>
      </c>
      <c r="F5" s="32">
        <v>4784</v>
      </c>
      <c r="G5" s="33">
        <v>4605</v>
      </c>
      <c r="H5" s="34">
        <v>4605</v>
      </c>
      <c r="I5" s="33">
        <v>8418</v>
      </c>
      <c r="J5" s="33">
        <v>9194</v>
      </c>
      <c r="K5" s="33">
        <v>9681.2819999999992</v>
      </c>
      <c r="Z5" s="53">
        <f t="shared" si="0"/>
        <v>1</v>
      </c>
      <c r="AA5" s="30">
        <v>4</v>
      </c>
    </row>
    <row r="6" spans="1:27" s="14" customFormat="1" ht="12.75" customHeight="1" x14ac:dyDescent="0.25">
      <c r="A6" s="25"/>
      <c r="B6" s="56" t="s">
        <v>144</v>
      </c>
      <c r="C6" s="33">
        <v>61406</v>
      </c>
      <c r="D6" s="33">
        <v>81388</v>
      </c>
      <c r="E6" s="33">
        <v>26166</v>
      </c>
      <c r="F6" s="32">
        <v>8159</v>
      </c>
      <c r="G6" s="33">
        <v>8771</v>
      </c>
      <c r="H6" s="34">
        <v>8771</v>
      </c>
      <c r="I6" s="33">
        <v>7884</v>
      </c>
      <c r="J6" s="33">
        <v>8173</v>
      </c>
      <c r="K6" s="33">
        <v>8547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145</v>
      </c>
      <c r="C7" s="33">
        <v>21520</v>
      </c>
      <c r="D7" s="33">
        <v>24880</v>
      </c>
      <c r="E7" s="33">
        <v>20815</v>
      </c>
      <c r="F7" s="32">
        <v>29628</v>
      </c>
      <c r="G7" s="33">
        <v>61381</v>
      </c>
      <c r="H7" s="34">
        <v>61381</v>
      </c>
      <c r="I7" s="33">
        <v>28767</v>
      </c>
      <c r="J7" s="33">
        <v>30818</v>
      </c>
      <c r="K7" s="33">
        <v>32369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146</v>
      </c>
      <c r="C8" s="33">
        <v>55539</v>
      </c>
      <c r="D8" s="33">
        <v>77619</v>
      </c>
      <c r="E8" s="33">
        <v>62373</v>
      </c>
      <c r="F8" s="32">
        <v>57334</v>
      </c>
      <c r="G8" s="33">
        <v>64336</v>
      </c>
      <c r="H8" s="34">
        <v>64336</v>
      </c>
      <c r="I8" s="33">
        <v>64156</v>
      </c>
      <c r="J8" s="33">
        <v>69770</v>
      </c>
      <c r="K8" s="33">
        <v>73476.81</v>
      </c>
      <c r="Z8" s="53">
        <f t="shared" si="0"/>
        <v>1</v>
      </c>
      <c r="AA8" s="24" t="s">
        <v>13</v>
      </c>
    </row>
    <row r="9" spans="1:27" s="14" customFormat="1" ht="12.75" customHeight="1" x14ac:dyDescent="0.25">
      <c r="A9" s="25"/>
      <c r="B9" s="56" t="s">
        <v>147</v>
      </c>
      <c r="C9" s="33">
        <v>18490</v>
      </c>
      <c r="D9" s="33">
        <v>19583</v>
      </c>
      <c r="E9" s="33">
        <v>8817</v>
      </c>
      <c r="F9" s="32">
        <v>9258</v>
      </c>
      <c r="G9" s="33">
        <v>2416</v>
      </c>
      <c r="H9" s="34">
        <v>2416</v>
      </c>
      <c r="I9" s="33">
        <v>8965</v>
      </c>
      <c r="J9" s="33">
        <v>9904</v>
      </c>
      <c r="K9" s="33">
        <v>10428.912</v>
      </c>
      <c r="Z9" s="53">
        <f t="shared" si="0"/>
        <v>1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164443</v>
      </c>
      <c r="D19" s="46">
        <f t="shared" ref="D19:K19" si="1">SUM(D4:D18)</f>
        <v>209950</v>
      </c>
      <c r="E19" s="46">
        <f t="shared" si="1"/>
        <v>125094</v>
      </c>
      <c r="F19" s="47">
        <f t="shared" si="1"/>
        <v>112158</v>
      </c>
      <c r="G19" s="46">
        <f t="shared" si="1"/>
        <v>145202</v>
      </c>
      <c r="H19" s="48">
        <f t="shared" si="1"/>
        <v>145202</v>
      </c>
      <c r="I19" s="46">
        <f t="shared" si="1"/>
        <v>119867</v>
      </c>
      <c r="J19" s="46">
        <f t="shared" si="1"/>
        <v>129642</v>
      </c>
      <c r="K19" s="46">
        <f t="shared" si="1"/>
        <v>136380.503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172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159</v>
      </c>
      <c r="D3" s="17" t="s">
        <v>160</v>
      </c>
      <c r="E3" s="17" t="s">
        <v>158</v>
      </c>
      <c r="F3" s="173" t="s">
        <v>157</v>
      </c>
      <c r="G3" s="174"/>
      <c r="H3" s="175"/>
      <c r="I3" s="17" t="s">
        <v>162</v>
      </c>
      <c r="J3" s="17" t="s">
        <v>161</v>
      </c>
      <c r="K3" s="17" t="s">
        <v>163</v>
      </c>
    </row>
    <row r="4" spans="1:27" s="23" customFormat="1" ht="12.75" customHeight="1" x14ac:dyDescent="0.25">
      <c r="A4" s="18"/>
      <c r="B4" s="19" t="s">
        <v>6</v>
      </c>
      <c r="C4" s="20">
        <f>SUM(C5:C7)</f>
        <v>70021</v>
      </c>
      <c r="D4" s="20">
        <f t="shared" ref="D4:K4" si="0">SUM(D5:D7)</f>
        <v>77263</v>
      </c>
      <c r="E4" s="20">
        <f t="shared" si="0"/>
        <v>56762</v>
      </c>
      <c r="F4" s="21">
        <f t="shared" si="0"/>
        <v>65199</v>
      </c>
      <c r="G4" s="20">
        <f t="shared" si="0"/>
        <v>94771</v>
      </c>
      <c r="H4" s="22">
        <f t="shared" si="0"/>
        <v>94771</v>
      </c>
      <c r="I4" s="20">
        <f t="shared" si="0"/>
        <v>70163</v>
      </c>
      <c r="J4" s="20">
        <f t="shared" si="0"/>
        <v>77650</v>
      </c>
      <c r="K4" s="20">
        <f t="shared" si="0"/>
        <v>81633.163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29588</v>
      </c>
      <c r="D5" s="28">
        <v>32231</v>
      </c>
      <c r="E5" s="28">
        <v>31560</v>
      </c>
      <c r="F5" s="27">
        <v>40920</v>
      </c>
      <c r="G5" s="28">
        <v>40530</v>
      </c>
      <c r="H5" s="29">
        <v>40530</v>
      </c>
      <c r="I5" s="28">
        <v>43152</v>
      </c>
      <c r="J5" s="28">
        <v>46188</v>
      </c>
      <c r="K5" s="29">
        <v>48502.977999999996</v>
      </c>
      <c r="AA5" s="30">
        <v>4</v>
      </c>
    </row>
    <row r="6" spans="1:27" s="14" customFormat="1" ht="12.75" customHeight="1" x14ac:dyDescent="0.25">
      <c r="A6" s="31"/>
      <c r="B6" s="26" t="s">
        <v>9</v>
      </c>
      <c r="C6" s="32">
        <v>40407</v>
      </c>
      <c r="D6" s="33">
        <v>44990</v>
      </c>
      <c r="E6" s="33">
        <v>25202</v>
      </c>
      <c r="F6" s="32">
        <v>24241</v>
      </c>
      <c r="G6" s="33">
        <v>54241</v>
      </c>
      <c r="H6" s="34">
        <v>54241</v>
      </c>
      <c r="I6" s="33">
        <v>27011</v>
      </c>
      <c r="J6" s="33">
        <v>31462</v>
      </c>
      <c r="K6" s="34">
        <v>33130.184999999998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26</v>
      </c>
      <c r="D7" s="36">
        <v>42</v>
      </c>
      <c r="E7" s="36">
        <v>0</v>
      </c>
      <c r="F7" s="35">
        <v>38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37181</v>
      </c>
      <c r="D8" s="20">
        <f t="shared" ref="D8:K8" si="1">SUM(D9:D15)</f>
        <v>58339</v>
      </c>
      <c r="E8" s="20">
        <f t="shared" si="1"/>
        <v>52419</v>
      </c>
      <c r="F8" s="21">
        <f t="shared" si="1"/>
        <v>46677</v>
      </c>
      <c r="G8" s="20">
        <f t="shared" si="1"/>
        <v>49713</v>
      </c>
      <c r="H8" s="22">
        <f t="shared" si="1"/>
        <v>49713</v>
      </c>
      <c r="I8" s="20">
        <f t="shared" si="1"/>
        <v>49310</v>
      </c>
      <c r="J8" s="20">
        <f t="shared" si="1"/>
        <v>51578</v>
      </c>
      <c r="K8" s="20">
        <f t="shared" si="1"/>
        <v>54311.634000000005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37061</v>
      </c>
      <c r="D9" s="28">
        <v>58035</v>
      </c>
      <c r="E9" s="28">
        <v>52361</v>
      </c>
      <c r="F9" s="27">
        <v>46677</v>
      </c>
      <c r="G9" s="28">
        <v>49323</v>
      </c>
      <c r="H9" s="29">
        <v>49323</v>
      </c>
      <c r="I9" s="28">
        <v>49310</v>
      </c>
      <c r="J9" s="28">
        <v>51578</v>
      </c>
      <c r="K9" s="29">
        <v>54311.634000000005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120</v>
      </c>
      <c r="D15" s="36">
        <v>304</v>
      </c>
      <c r="E15" s="36">
        <v>58</v>
      </c>
      <c r="F15" s="35">
        <v>0</v>
      </c>
      <c r="G15" s="36">
        <v>390</v>
      </c>
      <c r="H15" s="37">
        <v>390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57241</v>
      </c>
      <c r="D16" s="20">
        <f t="shared" ref="D16:K16" si="2">SUM(D17:D23)</f>
        <v>74348</v>
      </c>
      <c r="E16" s="20">
        <f t="shared" si="2"/>
        <v>15913</v>
      </c>
      <c r="F16" s="21">
        <f t="shared" si="2"/>
        <v>282</v>
      </c>
      <c r="G16" s="20">
        <f t="shared" si="2"/>
        <v>718</v>
      </c>
      <c r="H16" s="22">
        <f t="shared" si="2"/>
        <v>718</v>
      </c>
      <c r="I16" s="20">
        <f t="shared" si="2"/>
        <v>394</v>
      </c>
      <c r="J16" s="20">
        <f t="shared" si="2"/>
        <v>414</v>
      </c>
      <c r="K16" s="20">
        <f t="shared" si="2"/>
        <v>435.70600000000002</v>
      </c>
    </row>
    <row r="17" spans="1:11" s="14" customFormat="1" ht="12.75" customHeight="1" x14ac:dyDescent="0.25">
      <c r="A17" s="25"/>
      <c r="B17" s="26" t="s">
        <v>22</v>
      </c>
      <c r="C17" s="27">
        <v>56335</v>
      </c>
      <c r="D17" s="28">
        <v>73837</v>
      </c>
      <c r="E17" s="28">
        <v>14688</v>
      </c>
      <c r="F17" s="27">
        <v>0</v>
      </c>
      <c r="G17" s="28">
        <v>340</v>
      </c>
      <c r="H17" s="29">
        <v>340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906</v>
      </c>
      <c r="D18" s="33">
        <v>511</v>
      </c>
      <c r="E18" s="33">
        <v>1225</v>
      </c>
      <c r="F18" s="32">
        <v>282</v>
      </c>
      <c r="G18" s="33">
        <v>378</v>
      </c>
      <c r="H18" s="34">
        <v>378</v>
      </c>
      <c r="I18" s="33">
        <v>394</v>
      </c>
      <c r="J18" s="33">
        <v>414</v>
      </c>
      <c r="K18" s="34">
        <v>435.70600000000002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164443</v>
      </c>
      <c r="D26" s="46">
        <f t="shared" ref="D26:K26" si="3">+D4+D8+D16+D24</f>
        <v>209950</v>
      </c>
      <c r="E26" s="46">
        <f t="shared" si="3"/>
        <v>125094</v>
      </c>
      <c r="F26" s="47">
        <f t="shared" si="3"/>
        <v>112158</v>
      </c>
      <c r="G26" s="46">
        <f t="shared" si="3"/>
        <v>145202</v>
      </c>
      <c r="H26" s="48">
        <f t="shared" si="3"/>
        <v>145202</v>
      </c>
      <c r="I26" s="46">
        <f t="shared" si="3"/>
        <v>119867</v>
      </c>
      <c r="J26" s="46">
        <f t="shared" si="3"/>
        <v>129642</v>
      </c>
      <c r="K26" s="46">
        <f t="shared" si="3"/>
        <v>136380.50300000003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170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159</v>
      </c>
      <c r="D3" s="17" t="s">
        <v>160</v>
      </c>
      <c r="E3" s="17" t="s">
        <v>158</v>
      </c>
      <c r="F3" s="173" t="s">
        <v>157</v>
      </c>
      <c r="G3" s="174"/>
      <c r="H3" s="175"/>
      <c r="I3" s="17" t="s">
        <v>162</v>
      </c>
      <c r="J3" s="17" t="s">
        <v>161</v>
      </c>
      <c r="K3" s="17" t="s">
        <v>163</v>
      </c>
      <c r="Z3" s="54" t="s">
        <v>32</v>
      </c>
    </row>
    <row r="4" spans="1:27" s="14" customFormat="1" ht="12.75" customHeight="1" x14ac:dyDescent="0.25">
      <c r="A4" s="25"/>
      <c r="B4" s="56" t="s">
        <v>148</v>
      </c>
      <c r="C4" s="33">
        <v>2738</v>
      </c>
      <c r="D4" s="33">
        <v>5026</v>
      </c>
      <c r="E4" s="33">
        <v>3656</v>
      </c>
      <c r="F4" s="27">
        <v>2916</v>
      </c>
      <c r="G4" s="28">
        <v>2824</v>
      </c>
      <c r="H4" s="29">
        <v>7855</v>
      </c>
      <c r="I4" s="33">
        <v>1896</v>
      </c>
      <c r="J4" s="33">
        <v>2028</v>
      </c>
      <c r="K4" s="33">
        <v>2135.4839999999999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149</v>
      </c>
      <c r="C5" s="33">
        <v>10921</v>
      </c>
      <c r="D5" s="33">
        <v>14763</v>
      </c>
      <c r="E5" s="33">
        <v>23610</v>
      </c>
      <c r="F5" s="32">
        <v>29301</v>
      </c>
      <c r="G5" s="33">
        <v>29314</v>
      </c>
      <c r="H5" s="34">
        <v>22318</v>
      </c>
      <c r="I5" s="33">
        <v>35497</v>
      </c>
      <c r="J5" s="33">
        <v>35703</v>
      </c>
      <c r="K5" s="33">
        <v>36720.258999999998</v>
      </c>
      <c r="Z5" s="53">
        <f t="shared" si="0"/>
        <v>1</v>
      </c>
      <c r="AA5" s="30">
        <v>5</v>
      </c>
    </row>
    <row r="6" spans="1:27" s="14" customFormat="1" ht="12.75" customHeight="1" x14ac:dyDescent="0.25">
      <c r="A6" s="25"/>
      <c r="B6" s="56" t="s">
        <v>150</v>
      </c>
      <c r="C6" s="33">
        <v>2190</v>
      </c>
      <c r="D6" s="33">
        <v>2594</v>
      </c>
      <c r="E6" s="33">
        <v>3039</v>
      </c>
      <c r="F6" s="32">
        <v>3780</v>
      </c>
      <c r="G6" s="33">
        <v>3747</v>
      </c>
      <c r="H6" s="34">
        <v>3387</v>
      </c>
      <c r="I6" s="33">
        <v>5431</v>
      </c>
      <c r="J6" s="33">
        <v>5777</v>
      </c>
      <c r="K6" s="33">
        <v>6083.1809999999996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151</v>
      </c>
      <c r="C7" s="33">
        <v>229046</v>
      </c>
      <c r="D7" s="33">
        <v>332980</v>
      </c>
      <c r="E7" s="33">
        <v>404307</v>
      </c>
      <c r="F7" s="32">
        <v>438709</v>
      </c>
      <c r="G7" s="33">
        <v>289926</v>
      </c>
      <c r="H7" s="34">
        <v>324429</v>
      </c>
      <c r="I7" s="33">
        <v>407514</v>
      </c>
      <c r="J7" s="33">
        <v>448146</v>
      </c>
      <c r="K7" s="33">
        <v>473240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152</v>
      </c>
      <c r="C8" s="33">
        <v>178710</v>
      </c>
      <c r="D8" s="33">
        <v>270284</v>
      </c>
      <c r="E8" s="33">
        <v>233928</v>
      </c>
      <c r="F8" s="32">
        <v>378078</v>
      </c>
      <c r="G8" s="33">
        <v>385185</v>
      </c>
      <c r="H8" s="34">
        <v>496815</v>
      </c>
      <c r="I8" s="33">
        <v>382860</v>
      </c>
      <c r="J8" s="33">
        <v>388639</v>
      </c>
      <c r="K8" s="33">
        <v>409236.86699999997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423605</v>
      </c>
      <c r="D19" s="46">
        <f t="shared" ref="D19:K19" si="1">SUM(D4:D18)</f>
        <v>625647</v>
      </c>
      <c r="E19" s="46">
        <f t="shared" si="1"/>
        <v>668540</v>
      </c>
      <c r="F19" s="47">
        <f t="shared" si="1"/>
        <v>852784</v>
      </c>
      <c r="G19" s="46">
        <f t="shared" si="1"/>
        <v>710996</v>
      </c>
      <c r="H19" s="48">
        <f t="shared" si="1"/>
        <v>854804</v>
      </c>
      <c r="I19" s="46">
        <f t="shared" si="1"/>
        <v>833198</v>
      </c>
      <c r="J19" s="46">
        <f t="shared" si="1"/>
        <v>880293</v>
      </c>
      <c r="K19" s="46">
        <f t="shared" si="1"/>
        <v>927415.79099999997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173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159</v>
      </c>
      <c r="D3" s="17" t="s">
        <v>160</v>
      </c>
      <c r="E3" s="17" t="s">
        <v>158</v>
      </c>
      <c r="F3" s="173" t="s">
        <v>157</v>
      </c>
      <c r="G3" s="174"/>
      <c r="H3" s="175"/>
      <c r="I3" s="17" t="s">
        <v>162</v>
      </c>
      <c r="J3" s="17" t="s">
        <v>161</v>
      </c>
      <c r="K3" s="17" t="s">
        <v>163</v>
      </c>
    </row>
    <row r="4" spans="1:27" s="23" customFormat="1" ht="12.75" customHeight="1" x14ac:dyDescent="0.25">
      <c r="A4" s="18"/>
      <c r="B4" s="19" t="s">
        <v>6</v>
      </c>
      <c r="C4" s="20">
        <f>SUM(C5:C7)</f>
        <v>111273</v>
      </c>
      <c r="D4" s="20">
        <f t="shared" ref="D4:K4" si="0">SUM(D5:D7)</f>
        <v>196734</v>
      </c>
      <c r="E4" s="20">
        <f t="shared" si="0"/>
        <v>262079</v>
      </c>
      <c r="F4" s="21">
        <f t="shared" si="0"/>
        <v>781224</v>
      </c>
      <c r="G4" s="20">
        <f t="shared" si="0"/>
        <v>597401</v>
      </c>
      <c r="H4" s="22">
        <f t="shared" si="0"/>
        <v>741209</v>
      </c>
      <c r="I4" s="20">
        <f t="shared" si="0"/>
        <v>758981</v>
      </c>
      <c r="J4" s="20">
        <f t="shared" si="0"/>
        <v>805340</v>
      </c>
      <c r="K4" s="20">
        <f t="shared" si="0"/>
        <v>849283.51399999985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40794</v>
      </c>
      <c r="D5" s="28">
        <v>64173</v>
      </c>
      <c r="E5" s="28">
        <v>87286</v>
      </c>
      <c r="F5" s="27">
        <v>112231</v>
      </c>
      <c r="G5" s="28">
        <v>109473</v>
      </c>
      <c r="H5" s="29">
        <v>96062</v>
      </c>
      <c r="I5" s="28">
        <v>115287</v>
      </c>
      <c r="J5" s="28">
        <v>119896</v>
      </c>
      <c r="K5" s="29">
        <v>126250.69099999999</v>
      </c>
      <c r="AA5" s="30">
        <v>5</v>
      </c>
    </row>
    <row r="6" spans="1:27" s="14" customFormat="1" ht="12.75" customHeight="1" x14ac:dyDescent="0.25">
      <c r="A6" s="31"/>
      <c r="B6" s="26" t="s">
        <v>9</v>
      </c>
      <c r="C6" s="32">
        <v>70463</v>
      </c>
      <c r="D6" s="33">
        <v>132530</v>
      </c>
      <c r="E6" s="33">
        <v>174793</v>
      </c>
      <c r="F6" s="32">
        <v>668959</v>
      </c>
      <c r="G6" s="33">
        <v>487928</v>
      </c>
      <c r="H6" s="34">
        <v>645147</v>
      </c>
      <c r="I6" s="33">
        <v>643694</v>
      </c>
      <c r="J6" s="33">
        <v>685444</v>
      </c>
      <c r="K6" s="34">
        <v>723032.82299999986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16</v>
      </c>
      <c r="D7" s="36">
        <v>31</v>
      </c>
      <c r="E7" s="36">
        <v>0</v>
      </c>
      <c r="F7" s="35">
        <v>34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44985</v>
      </c>
      <c r="D8" s="20">
        <f t="shared" ref="D8:K8" si="1">SUM(D9:D15)</f>
        <v>18146</v>
      </c>
      <c r="E8" s="20">
        <f t="shared" si="1"/>
        <v>2279</v>
      </c>
      <c r="F8" s="21">
        <f t="shared" si="1"/>
        <v>1447</v>
      </c>
      <c r="G8" s="20">
        <f t="shared" si="1"/>
        <v>4089</v>
      </c>
      <c r="H8" s="22">
        <f t="shared" si="1"/>
        <v>4089</v>
      </c>
      <c r="I8" s="20">
        <f t="shared" si="1"/>
        <v>1447</v>
      </c>
      <c r="J8" s="20">
        <f t="shared" si="1"/>
        <v>1447</v>
      </c>
      <c r="K8" s="20">
        <f t="shared" si="1"/>
        <v>1447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44395</v>
      </c>
      <c r="D9" s="28">
        <v>17524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590</v>
      </c>
      <c r="D15" s="36">
        <v>622</v>
      </c>
      <c r="E15" s="36">
        <v>2279</v>
      </c>
      <c r="F15" s="35">
        <v>1447</v>
      </c>
      <c r="G15" s="36">
        <v>4089</v>
      </c>
      <c r="H15" s="37">
        <v>4089</v>
      </c>
      <c r="I15" s="36">
        <v>1447</v>
      </c>
      <c r="J15" s="36">
        <v>1447</v>
      </c>
      <c r="K15" s="37">
        <v>1447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267347</v>
      </c>
      <c r="D16" s="20">
        <f t="shared" ref="D16:K16" si="2">SUM(D17:D23)</f>
        <v>410767</v>
      </c>
      <c r="E16" s="20">
        <f t="shared" si="2"/>
        <v>404182</v>
      </c>
      <c r="F16" s="21">
        <f t="shared" si="2"/>
        <v>70113</v>
      </c>
      <c r="G16" s="20">
        <f t="shared" si="2"/>
        <v>109506</v>
      </c>
      <c r="H16" s="22">
        <f t="shared" si="2"/>
        <v>109506</v>
      </c>
      <c r="I16" s="20">
        <f t="shared" si="2"/>
        <v>72770</v>
      </c>
      <c r="J16" s="20">
        <f t="shared" si="2"/>
        <v>73506</v>
      </c>
      <c r="K16" s="20">
        <f t="shared" si="2"/>
        <v>76685.440000000002</v>
      </c>
    </row>
    <row r="17" spans="1:11" s="14" customFormat="1" ht="12.75" customHeight="1" x14ac:dyDescent="0.25">
      <c r="A17" s="25"/>
      <c r="B17" s="26" t="s">
        <v>22</v>
      </c>
      <c r="C17" s="27">
        <v>257978</v>
      </c>
      <c r="D17" s="28">
        <v>347358</v>
      </c>
      <c r="E17" s="28">
        <v>371301</v>
      </c>
      <c r="F17" s="27">
        <v>69700</v>
      </c>
      <c r="G17" s="28">
        <v>106012</v>
      </c>
      <c r="H17" s="29">
        <v>106012</v>
      </c>
      <c r="I17" s="28">
        <v>72280</v>
      </c>
      <c r="J17" s="28">
        <v>73000</v>
      </c>
      <c r="K17" s="29">
        <v>76153</v>
      </c>
    </row>
    <row r="18" spans="1:11" s="14" customFormat="1" ht="12.75" customHeight="1" x14ac:dyDescent="0.25">
      <c r="A18" s="25"/>
      <c r="B18" s="26" t="s">
        <v>23</v>
      </c>
      <c r="C18" s="32">
        <v>9261</v>
      </c>
      <c r="D18" s="33">
        <v>63403</v>
      </c>
      <c r="E18" s="33">
        <v>32881</v>
      </c>
      <c r="F18" s="32">
        <v>405</v>
      </c>
      <c r="G18" s="33">
        <v>3494</v>
      </c>
      <c r="H18" s="34">
        <v>3494</v>
      </c>
      <c r="I18" s="33">
        <v>482</v>
      </c>
      <c r="J18" s="33">
        <v>506</v>
      </c>
      <c r="K18" s="34">
        <v>532.43999999999994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108</v>
      </c>
      <c r="D23" s="36">
        <v>6</v>
      </c>
      <c r="E23" s="36">
        <v>0</v>
      </c>
      <c r="F23" s="35">
        <v>8</v>
      </c>
      <c r="G23" s="36">
        <v>0</v>
      </c>
      <c r="H23" s="37">
        <v>0</v>
      </c>
      <c r="I23" s="36">
        <v>8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423605</v>
      </c>
      <c r="D26" s="46">
        <f t="shared" ref="D26:K26" si="3">+D4+D8+D16+D24</f>
        <v>625647</v>
      </c>
      <c r="E26" s="46">
        <f t="shared" si="3"/>
        <v>668540</v>
      </c>
      <c r="F26" s="47">
        <f t="shared" si="3"/>
        <v>852784</v>
      </c>
      <c r="G26" s="46">
        <f t="shared" si="3"/>
        <v>710996</v>
      </c>
      <c r="H26" s="48">
        <f t="shared" si="3"/>
        <v>854804</v>
      </c>
      <c r="I26" s="46">
        <f t="shared" si="3"/>
        <v>833198</v>
      </c>
      <c r="J26" s="46">
        <f t="shared" si="3"/>
        <v>880293</v>
      </c>
      <c r="K26" s="46">
        <f t="shared" si="3"/>
        <v>927415.95399999991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B.1</vt:lpstr>
      <vt:lpstr>B.2</vt:lpstr>
      <vt:lpstr>B.2.1</vt:lpstr>
      <vt:lpstr>B.2.2</vt:lpstr>
      <vt:lpstr>B.2.3</vt:lpstr>
      <vt:lpstr>B.2.4</vt:lpstr>
      <vt:lpstr>B.1!Print_Area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Benjamin</dc:creator>
  <cp:lastModifiedBy>Andile Msane</cp:lastModifiedBy>
  <dcterms:created xsi:type="dcterms:W3CDTF">2014-05-29T12:59:34Z</dcterms:created>
  <dcterms:modified xsi:type="dcterms:W3CDTF">2014-05-30T13:12:10Z</dcterms:modified>
</cp:coreProperties>
</file>